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https://plaza.fsmanet.be/sites/supervisionauditors/Working Material/Guides QC/Final 2022/"/>
    </mc:Choice>
  </mc:AlternateContent>
  <bookViews>
    <workbookView xWindow="216" yWindow="0" windowWidth="13908" windowHeight="5952" tabRatio="893"/>
  </bookViews>
  <sheets>
    <sheet name="Instructies" sheetId="36" r:id="rId1"/>
    <sheet name="Formules" sheetId="9" state="hidden" r:id="rId2"/>
    <sheet name="Kerngegevens" sheetId="8" r:id="rId3"/>
    <sheet name="Auditflow" sheetId="16" r:id="rId4"/>
    <sheet name="Mandaat" sheetId="4" r:id="rId5"/>
    <sheet name="Anti-witwas" sheetId="35" state="hidden" r:id="rId6"/>
    <sheet name="Consolidatie" sheetId="22" state="hidden" r:id="rId7"/>
    <sheet name="Kerngegevens WO" sheetId="37" r:id="rId8"/>
    <sheet name="Wettelijke opdracht (W.Venn.)" sheetId="38" state="hidden" r:id="rId9"/>
    <sheet name="Wettelijke opdracht (WVV)" sheetId="39" r:id="rId10"/>
    <sheet name="Globale evaluatie" sheetId="34" r:id="rId11"/>
  </sheets>
  <externalReferences>
    <externalReference r:id="rId12"/>
    <externalReference r:id="rId13"/>
    <externalReference r:id="rId14"/>
    <externalReference r:id="rId15"/>
    <externalReference r:id="rId16"/>
    <externalReference r:id="rId17"/>
  </externalReferences>
  <definedNames>
    <definedName name="_xlnm._FilterDatabase" localSheetId="6" hidden="1">Consolidatie!$A$3:$M$100</definedName>
    <definedName name="_xlnm._FilterDatabase" localSheetId="4" hidden="1">Mandaat!$A$2:$N$340</definedName>
    <definedName name="_xlnm._FilterDatabase" localSheetId="8" hidden="1">'Wettelijke opdracht (W.Venn.)'!$A$2:$L$178</definedName>
    <definedName name="_xlnm._FilterDatabase" localSheetId="9" hidden="1">'Wettelijke opdracht (WVV)'!$A$2:$K$218</definedName>
    <definedName name="Comité" localSheetId="0">'[1]Grille Stassin'!#REF!</definedName>
    <definedName name="Comité" localSheetId="9">'[1]Grille Stassin'!#REF!</definedName>
    <definedName name="Comité">'[1]Grille Stassin'!#REF!</definedName>
    <definedName name="_xlnm.Criteria" localSheetId="6">Consolidatie!$A$5:$A$100</definedName>
    <definedName name="inbreuken" localSheetId="10">[1]Conso!$N$2:$X$2</definedName>
    <definedName name="inbreuken" localSheetId="0">#REF!</definedName>
    <definedName name="inbreuken">Consolidatie!$N$1:$X$1</definedName>
    <definedName name="infractions">[2]Conso!$N$2:$X$2</definedName>
    <definedName name="onderzoek">Formules!$A$30:$A$36</definedName>
    <definedName name="_xlnm.Print_Area" localSheetId="5">'Anti-witwas'!$A$1:$R$26</definedName>
    <definedName name="_xlnm.Print_Area" localSheetId="3">Auditflow!$B$1:$M$76</definedName>
    <definedName name="_xlnm.Print_Area" localSheetId="6">Consolidatie!$A$1:$K$94</definedName>
    <definedName name="_xlnm.Print_Area" localSheetId="10">'Globale evaluatie'!$A$1:$H$171</definedName>
    <definedName name="_xlnm.Print_Area" localSheetId="0">Instructies!$A$1:$A$90</definedName>
    <definedName name="_xlnm.Print_Area" localSheetId="2">Kerngegevens!$A$1:$K$94</definedName>
    <definedName name="_xlnm.Print_Area" localSheetId="4">Mandaat!$A$1:$K$340</definedName>
    <definedName name="_xlnm.Print_Area" localSheetId="8">'Wettelijke opdracht (W.Venn.)'!$A$1:$I$178</definedName>
    <definedName name="_xlnm.Print_Area" localSheetId="9">'Wettelijke opdracht (WVV)'!$A$1:$I$191</definedName>
    <definedName name="_xlnm.Print_Titles" localSheetId="5">'Anti-witwas'!$1:$2</definedName>
    <definedName name="_xlnm.Print_Titles" localSheetId="6">Consolidatie!$1:$3</definedName>
    <definedName name="_xlnm.Print_Titles" localSheetId="4">Mandaat!$1:$2</definedName>
    <definedName name="_xlnm.Print_Titles" localSheetId="8">'Wettelijke opdracht (W.Venn.)'!$1:$2</definedName>
    <definedName name="_xlnm.Print_Titles" localSheetId="9">'Wettelijke opdracht (WVV)'!$1:$2</definedName>
    <definedName name="resultatenrekening">Formules!$A$56:$A$63</definedName>
    <definedName name="sleutelrubriek">Formules!$A$40:$A$53</definedName>
    <definedName name="sleutelrubrieken" localSheetId="0">'[1]Grille Stassin'!#REF!</definedName>
    <definedName name="sleutelrubrieken" localSheetId="9">'[1]Grille Stassin'!#REF!</definedName>
    <definedName name="sleutelrubrieken">'[1]Grille Stassin'!#REF!</definedName>
    <definedName name="type" localSheetId="5">[3]Formules!$A$18:$A$26</definedName>
    <definedName name="type" localSheetId="10">[4]Formules!$A$18:$A$26</definedName>
    <definedName name="type" localSheetId="0">[5]Formules!$A$18:$A$26</definedName>
    <definedName name="type">Formules!$A$18:$A$26</definedName>
    <definedName name="wettelijkeopdracht" localSheetId="10">'[1]Grille Stassin'!$A$66:$A$77</definedName>
    <definedName name="wettelijkeopdracht">Formules!$A$66:$A$75</definedName>
  </definedNames>
  <calcPr calcId="162913"/>
</workbook>
</file>

<file path=xl/calcChain.xml><?xml version="1.0" encoding="utf-8"?>
<calcChain xmlns="http://schemas.openxmlformats.org/spreadsheetml/2006/main">
  <c r="C164" i="34" l="1"/>
  <c r="C155" i="34"/>
  <c r="C89" i="34"/>
  <c r="C80" i="34"/>
  <c r="C57" i="34"/>
  <c r="C48" i="34"/>
  <c r="C315" i="4" l="1"/>
  <c r="C257" i="4"/>
  <c r="C193" i="4"/>
  <c r="C203" i="4" l="1"/>
  <c r="C202" i="4"/>
  <c r="A207" i="39" l="1"/>
  <c r="A208" i="39" s="1"/>
  <c r="A209" i="39" s="1"/>
  <c r="A210" i="39" s="1"/>
  <c r="A211" i="39" s="1"/>
  <c r="A212" i="39" s="1"/>
  <c r="A213" i="39" s="1"/>
  <c r="A214" i="39" s="1"/>
  <c r="A215" i="39" s="1"/>
  <c r="A216" i="39" s="1"/>
  <c r="A217" i="39" s="1"/>
  <c r="A218" i="39" s="1"/>
  <c r="A194" i="39"/>
  <c r="A195" i="39" s="1"/>
  <c r="A196" i="39" s="1"/>
  <c r="A197" i="39" s="1"/>
  <c r="A198" i="39" s="1"/>
  <c r="A199" i="39" s="1"/>
  <c r="A200" i="39" s="1"/>
  <c r="A201" i="39" s="1"/>
  <c r="A202" i="39" s="1"/>
  <c r="A203" i="39" s="1"/>
  <c r="A204" i="39" s="1"/>
  <c r="A159" i="39"/>
  <c r="A160" i="39" s="1"/>
  <c r="A161" i="39" s="1"/>
  <c r="A162" i="39" s="1"/>
  <c r="A163" i="39" s="1"/>
  <c r="A164" i="39" s="1"/>
  <c r="A165" i="39" s="1"/>
  <c r="A166" i="39" s="1"/>
  <c r="A167" i="39" s="1"/>
  <c r="A149" i="39"/>
  <c r="A150" i="39" s="1"/>
  <c r="A151" i="39" s="1"/>
  <c r="A152" i="39" s="1"/>
  <c r="A153" i="39" s="1"/>
  <c r="A154" i="39" s="1"/>
  <c r="A155" i="39" s="1"/>
  <c r="A156" i="39" s="1"/>
  <c r="A139" i="39"/>
  <c r="A140" i="39" s="1"/>
  <c r="A141" i="39" s="1"/>
  <c r="A142" i="39" s="1"/>
  <c r="A143" i="39" s="1"/>
  <c r="A144" i="39" s="1"/>
  <c r="A145" i="39" s="1"/>
  <c r="A146" i="39" s="1"/>
  <c r="A129" i="39"/>
  <c r="A130" i="39" s="1"/>
  <c r="A131" i="39" s="1"/>
  <c r="A132" i="39" s="1"/>
  <c r="A133" i="39" s="1"/>
  <c r="A134" i="39" s="1"/>
  <c r="A135" i="39" s="1"/>
  <c r="A136" i="39" s="1"/>
  <c r="A115" i="39"/>
  <c r="A116" i="39" s="1"/>
  <c r="A117" i="39" s="1"/>
  <c r="A118" i="39" s="1"/>
  <c r="A119" i="39" s="1"/>
  <c r="A120" i="39" s="1"/>
  <c r="A121" i="39" s="1"/>
  <c r="A122" i="39" s="1"/>
  <c r="A123" i="39" s="1"/>
  <c r="A98" i="39"/>
  <c r="A99" i="39" s="1"/>
  <c r="A100" i="39" s="1"/>
  <c r="A101" i="39" s="1"/>
  <c r="A102" i="39" s="1"/>
  <c r="A79" i="39"/>
  <c r="A80" i="39" s="1"/>
  <c r="A81" i="39" s="1"/>
  <c r="A82" i="39" s="1"/>
  <c r="A83" i="39" s="1"/>
  <c r="A43" i="39"/>
  <c r="A44" i="39" s="1"/>
  <c r="A45" i="39" s="1"/>
  <c r="A46" i="39" s="1"/>
  <c r="A5" i="39"/>
  <c r="A6" i="39" s="1"/>
  <c r="A7" i="39" s="1"/>
  <c r="A8" i="39" s="1"/>
  <c r="A9" i="39" s="1"/>
  <c r="A136" i="38"/>
  <c r="A137" i="38" s="1"/>
  <c r="A138" i="38" s="1"/>
  <c r="A139" i="38" s="1"/>
  <c r="A132" i="38"/>
  <c r="A119" i="38"/>
  <c r="A120" i="38" s="1"/>
  <c r="A121" i="38" s="1"/>
  <c r="A122" i="38" s="1"/>
  <c r="A100" i="38"/>
  <c r="A101" i="38" s="1"/>
  <c r="A102" i="38" s="1"/>
  <c r="A103" i="38" s="1"/>
  <c r="A104" i="38" s="1"/>
  <c r="A105" i="38" s="1"/>
  <c r="A106" i="38" s="1"/>
  <c r="A83" i="38"/>
  <c r="A84" i="38" s="1"/>
  <c r="A85" i="38" s="1"/>
  <c r="A86" i="38" s="1"/>
  <c r="A87" i="38" s="1"/>
  <c r="A63" i="38"/>
  <c r="A64" i="38" s="1"/>
  <c r="A65" i="38" s="1"/>
  <c r="A66" i="38" s="1"/>
  <c r="A67" i="38" s="1"/>
  <c r="A31" i="38"/>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 i="38"/>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47" i="39" l="1"/>
  <c r="A49" i="39" s="1"/>
  <c r="A50" i="39" s="1"/>
  <c r="A51" i="39" s="1"/>
  <c r="A52" i="39" s="1"/>
  <c r="A11" i="39"/>
  <c r="A12" i="39" s="1"/>
  <c r="A13" i="39" s="1"/>
  <c r="A14" i="39" s="1"/>
  <c r="A15" i="39" s="1"/>
  <c r="A16" i="39" s="1"/>
  <c r="A17" i="39" s="1"/>
  <c r="A10" i="35"/>
  <c r="A13" i="35" s="1"/>
  <c r="A14" i="35" s="1"/>
  <c r="A16" i="35" s="1"/>
  <c r="A19" i="35" s="1"/>
  <c r="A20" i="35" s="1"/>
  <c r="A22" i="35" s="1"/>
  <c r="A54" i="39" l="1"/>
  <c r="A55" i="39" s="1"/>
  <c r="A56" i="39" s="1"/>
  <c r="A57" i="39" s="1"/>
  <c r="A59" i="39" s="1"/>
  <c r="A60" i="39" s="1"/>
  <c r="A61" i="39" s="1"/>
  <c r="A62" i="39" s="1"/>
  <c r="A63" i="39" s="1"/>
  <c r="A64" i="39" s="1"/>
  <c r="A65" i="39" s="1"/>
  <c r="A66" i="39" s="1"/>
  <c r="A67" i="39" s="1"/>
  <c r="A68" i="39" s="1"/>
  <c r="A20" i="39"/>
  <c r="C100" i="22"/>
  <c r="C99" i="22"/>
  <c r="C98" i="22"/>
  <c r="C79" i="22"/>
  <c r="A21" i="39" l="1"/>
  <c r="A22" i="39" s="1"/>
  <c r="A23" i="39" s="1"/>
  <c r="A24" i="39" s="1"/>
  <c r="A26" i="39" s="1"/>
  <c r="C227" i="4"/>
  <c r="A27" i="39" l="1"/>
  <c r="A28" i="39" s="1"/>
  <c r="A29" i="39" s="1"/>
  <c r="C176" i="4"/>
  <c r="C204" i="4"/>
  <c r="C205" i="4"/>
  <c r="C206" i="4"/>
  <c r="C207" i="4"/>
  <c r="C213" i="4"/>
  <c r="A31" i="39" l="1"/>
  <c r="A32" i="39" s="1"/>
  <c r="A33" i="39" s="1"/>
  <c r="A34" i="39" s="1"/>
  <c r="A35" i="39" s="1"/>
  <c r="A36" i="39" s="1"/>
  <c r="A37" i="39" s="1"/>
  <c r="A38" i="39" s="1"/>
  <c r="A39" i="39" s="1"/>
  <c r="A40" i="39" s="1"/>
  <c r="C97" i="22"/>
  <c r="C96" i="22"/>
  <c r="C58" i="8" l="1"/>
  <c r="C55" i="8"/>
  <c r="F36" i="8" l="1"/>
  <c r="D36" i="8"/>
  <c r="G36" i="8" l="1"/>
  <c r="E33" i="8"/>
  <c r="E32" i="8" l="1"/>
  <c r="E34" i="8"/>
  <c r="E31" i="8"/>
  <c r="C65" i="22" l="1"/>
  <c r="C63" i="22"/>
  <c r="C117" i="4" l="1"/>
  <c r="C66" i="4"/>
  <c r="A7" i="22" l="1"/>
  <c r="C62" i="22" l="1"/>
  <c r="C64" i="22"/>
  <c r="C66" i="22"/>
  <c r="C94" i="22"/>
  <c r="C93" i="22"/>
  <c r="C92" i="22"/>
  <c r="C91" i="22"/>
  <c r="C90" i="22"/>
  <c r="C89" i="22"/>
  <c r="C88" i="22"/>
  <c r="C87" i="22"/>
  <c r="C86" i="22"/>
  <c r="C85" i="22"/>
  <c r="C84" i="22"/>
  <c r="C83" i="22"/>
  <c r="C81" i="22"/>
  <c r="C80" i="22"/>
  <c r="C78" i="22"/>
  <c r="C76" i="22"/>
  <c r="C75" i="22"/>
  <c r="C72" i="22"/>
  <c r="C73" i="22"/>
  <c r="C71" i="22"/>
  <c r="C70" i="22"/>
  <c r="C69" i="22"/>
  <c r="C68" i="22"/>
  <c r="C61" i="22"/>
  <c r="C60" i="22"/>
  <c r="C59" i="22"/>
  <c r="C58" i="22"/>
  <c r="C56" i="22"/>
  <c r="C55" i="22"/>
  <c r="C54" i="22"/>
  <c r="C53" i="22"/>
  <c r="C52" i="22"/>
  <c r="C51" i="22"/>
  <c r="C49" i="22"/>
  <c r="C47" i="22"/>
  <c r="C46" i="22"/>
  <c r="C45" i="22"/>
  <c r="C43" i="22"/>
  <c r="C42" i="22"/>
  <c r="C40" i="22"/>
  <c r="C38" i="22"/>
  <c r="C37" i="22"/>
  <c r="C36" i="22"/>
  <c r="C34" i="22"/>
  <c r="C32" i="22"/>
  <c r="C31" i="22"/>
  <c r="C30" i="22"/>
  <c r="C28" i="22"/>
  <c r="C27" i="22"/>
  <c r="C26" i="22"/>
  <c r="C24" i="22"/>
  <c r="C23" i="22"/>
  <c r="C22" i="22"/>
  <c r="C20" i="22"/>
  <c r="C19" i="22"/>
  <c r="C18" i="22"/>
  <c r="C17" i="22"/>
  <c r="C16" i="22"/>
  <c r="C14" i="22"/>
  <c r="C12" i="22"/>
  <c r="C11" i="22"/>
  <c r="C10" i="22"/>
  <c r="C9" i="22"/>
  <c r="C8" i="22"/>
  <c r="C7" i="22"/>
  <c r="C6" i="22"/>
  <c r="C5" i="22"/>
  <c r="M51" i="8"/>
  <c r="C162" i="4" l="1"/>
  <c r="C153" i="4"/>
  <c r="C147" i="4"/>
  <c r="C141" i="4"/>
  <c r="C133" i="4"/>
  <c r="C119" i="4"/>
  <c r="G117" i="4"/>
  <c r="G66" i="4"/>
  <c r="J78" i="8" l="1"/>
  <c r="G39" i="8" l="1"/>
  <c r="J79" i="8" l="1"/>
  <c r="J80" i="8"/>
  <c r="J88" i="8"/>
  <c r="C220" i="4" l="1"/>
  <c r="C251" i="4"/>
  <c r="C248" i="4"/>
  <c r="C239" i="4"/>
  <c r="J81" i="8" l="1"/>
  <c r="J83" i="8" l="1"/>
  <c r="J85" i="8" l="1"/>
  <c r="J86" i="8"/>
  <c r="J87" i="8"/>
  <c r="J82" i="8"/>
  <c r="J84" i="8"/>
  <c r="M50" i="8"/>
  <c r="C90" i="4" l="1"/>
  <c r="C96" i="4"/>
  <c r="C102" i="4"/>
  <c r="C111" i="4"/>
  <c r="C68" i="4"/>
  <c r="C82" i="4"/>
  <c r="A8" i="22" l="1"/>
  <c r="A9" i="22" s="1"/>
  <c r="A10" i="22" s="1"/>
  <c r="A11" i="22" s="1"/>
  <c r="A12" i="22" s="1"/>
  <c r="A14" i="22" s="1"/>
  <c r="A16" i="22" l="1"/>
  <c r="A17" i="22" s="1"/>
  <c r="A18" i="22" s="1"/>
  <c r="A19" i="22" s="1"/>
  <c r="A20" i="22" s="1"/>
  <c r="A22" i="22" s="1"/>
  <c r="A23" i="22" s="1"/>
  <c r="A24" i="22" s="1"/>
  <c r="A26" i="22" l="1"/>
  <c r="A27" i="22" s="1"/>
  <c r="A28" i="22" s="1"/>
  <c r="A30" i="22" l="1"/>
  <c r="A31" i="22" s="1"/>
  <c r="A32" i="22" s="1"/>
  <c r="A33" i="22" l="1"/>
  <c r="A34" i="22" s="1"/>
  <c r="A36" i="22" s="1"/>
  <c r="A37" i="22" s="1"/>
  <c r="A38" i="22" s="1"/>
  <c r="A40" i="22" s="1"/>
  <c r="A42" i="22" s="1"/>
  <c r="A43" i="22" s="1"/>
  <c r="A45" i="22" s="1"/>
  <c r="A46" i="22" s="1"/>
  <c r="A47" i="22" s="1"/>
  <c r="A49" i="22" l="1"/>
  <c r="A51" i="22" l="1"/>
  <c r="A52" i="22" s="1"/>
  <c r="A53" i="22" s="1"/>
  <c r="A54" i="22" s="1"/>
  <c r="A55" i="22" l="1"/>
  <c r="A56" i="22" s="1"/>
  <c r="A58" i="22" s="1"/>
  <c r="A59" i="22" s="1"/>
  <c r="A60" i="22" s="1"/>
  <c r="A61" i="22" s="1"/>
  <c r="A62" i="22" s="1"/>
  <c r="A6" i="4"/>
  <c r="A63" i="22" l="1"/>
  <c r="A64" i="22" s="1"/>
  <c r="A65" i="22" s="1"/>
  <c r="A66" i="22" s="1"/>
  <c r="A68" i="22" s="1"/>
  <c r="A69" i="22" s="1"/>
  <c r="A70" i="22" s="1"/>
  <c r="A71" i="22" s="1"/>
  <c r="A72" i="22" s="1"/>
  <c r="A73" i="22" s="1"/>
  <c r="A75" i="22" s="1"/>
  <c r="A76" i="22" s="1"/>
  <c r="A78" i="22" s="1"/>
  <c r="A79" i="22" s="1"/>
  <c r="A80" i="22" s="1"/>
  <c r="A81" i="22" s="1"/>
  <c r="A83" i="22" s="1"/>
  <c r="A84" i="22" s="1"/>
  <c r="A85" i="22" s="1"/>
  <c r="A86" i="22" s="1"/>
  <c r="A7" i="4"/>
  <c r="A8" i="4" l="1"/>
  <c r="A9" i="4" s="1"/>
  <c r="A10" i="4" s="1"/>
  <c r="A12" i="4" s="1"/>
  <c r="A13" i="4" s="1"/>
  <c r="A14" i="4" s="1"/>
  <c r="A15" i="4" s="1"/>
  <c r="A16" i="4" s="1"/>
  <c r="A87" i="22"/>
  <c r="A88" i="22" s="1"/>
  <c r="A89" i="22" s="1"/>
  <c r="A90" i="22" s="1"/>
  <c r="A91" i="22" s="1"/>
  <c r="A92" i="22" s="1"/>
  <c r="A93" i="22" s="1"/>
  <c r="A94" i="22" s="1"/>
  <c r="A96" i="22" s="1"/>
  <c r="A97" i="22" s="1"/>
  <c r="A98" i="22" s="1"/>
  <c r="A99" i="22" s="1"/>
  <c r="A100" i="22" s="1"/>
  <c r="A21" i="4" l="1"/>
  <c r="A22" i="4" s="1"/>
  <c r="A23" i="4" s="1"/>
  <c r="A24" i="4" s="1"/>
  <c r="A25" i="4" s="1"/>
  <c r="A27" i="4" s="1"/>
  <c r="A28" i="4" s="1"/>
  <c r="A31" i="4" s="1"/>
  <c r="A32" i="4" l="1"/>
  <c r="A33" i="4" s="1"/>
  <c r="A34" i="4" s="1"/>
  <c r="A35" i="4" s="1"/>
  <c r="A36" i="4" s="1"/>
  <c r="A38" i="4" s="1"/>
  <c r="A39" i="4" s="1"/>
  <c r="A41" i="4" s="1"/>
  <c r="A42" i="4" s="1"/>
  <c r="A43" i="4" s="1"/>
  <c r="A44" i="4" s="1"/>
  <c r="A46" i="4" s="1"/>
  <c r="A47" i="4" l="1"/>
  <c r="A50" i="4" l="1"/>
  <c r="A51" i="4" s="1"/>
  <c r="A52" i="4" s="1"/>
  <c r="A53" i="4" s="1"/>
  <c r="A54" i="4" s="1"/>
  <c r="A56" i="4" l="1"/>
  <c r="A57" i="4" s="1"/>
  <c r="A59" i="4" s="1"/>
  <c r="A61" i="4" l="1"/>
  <c r="A62" i="4" s="1"/>
  <c r="A63" i="4" s="1"/>
  <c r="A64" i="4" s="1"/>
  <c r="A68" i="4" s="1"/>
  <c r="A69" i="4" l="1"/>
  <c r="A70" i="4" s="1"/>
  <c r="A71" i="4" s="1"/>
  <c r="A72" i="4" s="1"/>
  <c r="A73" i="4" s="1"/>
  <c r="A75" i="4" l="1"/>
  <c r="A76" i="4" s="1"/>
  <c r="A77" i="4" s="1"/>
  <c r="A78" i="4" s="1"/>
  <c r="A79" i="4" s="1"/>
  <c r="A80" i="4" s="1"/>
  <c r="A82" i="4" s="1"/>
  <c r="A83" i="4" l="1"/>
  <c r="A84" i="4" s="1"/>
  <c r="A85" i="4" s="1"/>
  <c r="A86" i="4" s="1"/>
  <c r="A87" i="4" s="1"/>
  <c r="A88" i="4" s="1"/>
  <c r="A90" i="4" l="1"/>
  <c r="A91" i="4" s="1"/>
  <c r="A92" i="4" s="1"/>
  <c r="A93" i="4" s="1"/>
  <c r="A94" i="4" s="1"/>
  <c r="A96" i="4" s="1"/>
  <c r="A97" i="4" s="1"/>
  <c r="A98" i="4" s="1"/>
  <c r="A99" i="4" s="1"/>
  <c r="A100" i="4" s="1"/>
  <c r="A102" i="4" s="1"/>
  <c r="A103" i="4" s="1"/>
  <c r="A104" i="4" s="1"/>
  <c r="A105" i="4" s="1"/>
  <c r="A106" i="4" s="1"/>
  <c r="A107" i="4" s="1"/>
  <c r="A108" i="4" s="1"/>
  <c r="A109" i="4" s="1"/>
  <c r="A111" i="4" s="1"/>
  <c r="A112" i="4" s="1"/>
  <c r="A113" i="4" s="1"/>
  <c r="A114" i="4" l="1"/>
  <c r="A115" i="4" s="1"/>
  <c r="A119" i="4" s="1"/>
  <c r="A120" i="4" l="1"/>
  <c r="A121" i="4" s="1"/>
  <c r="A122" i="4" s="1"/>
  <c r="A123" i="4" s="1"/>
  <c r="A124" i="4" s="1"/>
  <c r="A126" i="4" l="1"/>
  <c r="A127" i="4" s="1"/>
  <c r="A128" i="4" s="1"/>
  <c r="A129" i="4" s="1"/>
  <c r="A130" i="4" s="1"/>
  <c r="A131" i="4" s="1"/>
  <c r="A133" i="4" s="1"/>
  <c r="A134" i="4" s="1"/>
  <c r="A135" i="4" s="1"/>
  <c r="A136" i="4" s="1"/>
  <c r="A137" i="4" l="1"/>
  <c r="A138" i="4" s="1"/>
  <c r="A139" i="4" s="1"/>
  <c r="A141" i="4" l="1"/>
  <c r="A142" i="4" s="1"/>
  <c r="A143" i="4" s="1"/>
  <c r="A144" i="4" s="1"/>
  <c r="A145" i="4" s="1"/>
  <c r="A147" i="4"/>
  <c r="A148" i="4" s="1"/>
  <c r="A149" i="4" s="1"/>
  <c r="A150" i="4" s="1"/>
  <c r="A151" i="4" s="1"/>
  <c r="A153" i="4" s="1"/>
  <c r="A154" i="4" s="1"/>
  <c r="A155" i="4" s="1"/>
  <c r="A156" i="4" s="1"/>
  <c r="A157" i="4" s="1"/>
  <c r="A158" i="4" s="1"/>
  <c r="A159" i="4" s="1"/>
  <c r="A160" i="4" s="1"/>
  <c r="A162" i="4" s="1"/>
  <c r="A163" i="4" s="1"/>
  <c r="A164" i="4" s="1"/>
  <c r="A165" i="4" s="1"/>
  <c r="A166" i="4" s="1"/>
  <c r="A167" i="4" s="1"/>
  <c r="A171" i="4" s="1"/>
  <c r="A172" i="4" l="1"/>
  <c r="A173" i="4" s="1"/>
  <c r="A174" i="4" s="1"/>
  <c r="A176" i="4" s="1"/>
  <c r="A177" i="4" s="1"/>
  <c r="A178" i="4" s="1"/>
  <c r="A179" i="4" s="1"/>
  <c r="A180" i="4" s="1"/>
  <c r="A181" i="4" s="1"/>
  <c r="A182" i="4" s="1"/>
  <c r="A183" i="4" s="1"/>
  <c r="A184" i="4" s="1"/>
  <c r="A185" i="4" s="1"/>
  <c r="A186" i="4" s="1"/>
  <c r="A187" i="4" s="1"/>
  <c r="A188" i="4" s="1"/>
  <c r="A189" i="4" s="1"/>
  <c r="A190" i="4" s="1"/>
  <c r="A191" i="4" s="1"/>
  <c r="A193" i="4" s="1"/>
  <c r="A194" i="4" s="1"/>
  <c r="A195" i="4" s="1"/>
  <c r="A196" i="4" s="1"/>
  <c r="A197" i="4" s="1"/>
  <c r="A198" i="4" s="1"/>
  <c r="A201" i="4" s="1"/>
  <c r="A202" i="4" s="1"/>
  <c r="A203" i="4" s="1"/>
  <c r="A204" i="4" s="1"/>
  <c r="A205" i="4" s="1"/>
  <c r="A206" i="4" s="1"/>
  <c r="A207" i="4" s="1"/>
  <c r="A209" i="4" s="1"/>
  <c r="A211" i="4" s="1"/>
  <c r="A213" i="4" s="1"/>
  <c r="A214" i="4" s="1"/>
  <c r="A215" i="4" s="1"/>
  <c r="A216" i="4" s="1"/>
  <c r="A217" i="4" s="1"/>
  <c r="A218" i="4" s="1"/>
  <c r="A220" i="4" s="1"/>
  <c r="A221" i="4" s="1"/>
  <c r="A222" i="4" s="1"/>
  <c r="A223" i="4" s="1"/>
  <c r="A224" i="4" s="1"/>
  <c r="A225" i="4" s="1"/>
  <c r="A227" i="4" s="1"/>
  <c r="A228" i="4" l="1"/>
  <c r="A229" i="4" s="1"/>
  <c r="A230" i="4" s="1"/>
  <c r="A231" i="4" s="1"/>
  <c r="A232" i="4" s="1"/>
  <c r="A233" i="4" s="1"/>
  <c r="A234" i="4" s="1"/>
  <c r="A235" i="4" l="1"/>
  <c r="A236" i="4" s="1"/>
  <c r="A237" i="4" s="1"/>
  <c r="A239" i="4" s="1"/>
  <c r="A240" i="4" s="1"/>
  <c r="A241" i="4" s="1"/>
  <c r="A242" i="4" s="1"/>
  <c r="A243" i="4" s="1"/>
  <c r="A244" i="4" s="1"/>
  <c r="A245" i="4" s="1"/>
  <c r="A246" i="4" s="1"/>
  <c r="A248" i="4" s="1"/>
  <c r="A249" i="4" s="1"/>
  <c r="A251" i="4" s="1"/>
  <c r="A252" i="4" s="1"/>
  <c r="A253" i="4" s="1"/>
  <c r="A254" i="4" s="1"/>
  <c r="A255" i="4" s="1"/>
  <c r="A257" i="4" s="1"/>
  <c r="A258" i="4" s="1"/>
  <c r="A259" i="4" s="1"/>
  <c r="A260" i="4" s="1"/>
  <c r="A261" i="4" s="1"/>
  <c r="A262" i="4" s="1"/>
  <c r="A263" i="4" s="1"/>
  <c r="A266" i="4" s="1"/>
  <c r="A267" i="4" s="1"/>
  <c r="A269" i="4" s="1"/>
  <c r="A270" i="4" s="1"/>
  <c r="A271" i="4" s="1"/>
  <c r="A272" i="4" s="1"/>
  <c r="A273" i="4" s="1"/>
  <c r="A274" i="4" s="1"/>
  <c r="A275" i="4" s="1"/>
  <c r="A276" i="4" s="1"/>
  <c r="A278" i="4" s="1"/>
  <c r="A279" i="4" s="1"/>
  <c r="A280" i="4" s="1"/>
  <c r="A281" i="4" s="1"/>
  <c r="A283" i="4" s="1"/>
  <c r="A284" i="4" s="1"/>
  <c r="A285" i="4" s="1"/>
  <c r="A287" i="4" s="1"/>
  <c r="A288" i="4" s="1"/>
  <c r="A289" i="4" s="1"/>
  <c r="A291" i="4" s="1"/>
  <c r="A292" i="4" s="1"/>
  <c r="A293" i="4" s="1"/>
  <c r="A294" i="4" s="1"/>
  <c r="A295" i="4" s="1"/>
  <c r="A297" i="4" s="1"/>
  <c r="A298" i="4" s="1"/>
  <c r="A299" i="4" s="1"/>
  <c r="A300" i="4" s="1"/>
  <c r="A301" i="4" s="1"/>
  <c r="A303" i="4" s="1"/>
  <c r="A304" i="4" s="1"/>
  <c r="A305" i="4" s="1"/>
  <c r="A306" i="4" s="1"/>
  <c r="A308" i="4" s="1"/>
  <c r="A309" i="4" s="1"/>
  <c r="A310" i="4" s="1"/>
  <c r="A311" i="4" s="1"/>
  <c r="A312" i="4" s="1"/>
  <c r="A315" i="4" s="1"/>
  <c r="A316" i="4" s="1"/>
  <c r="A317" i="4" s="1"/>
  <c r="A318" i="4" s="1"/>
  <c r="A320" i="4" s="1"/>
  <c r="A321" i="4" s="1"/>
  <c r="A322" i="4" s="1"/>
  <c r="A323" i="4" s="1"/>
  <c r="A324" i="4" s="1"/>
  <c r="A325" i="4" s="1"/>
  <c r="A326" i="4" s="1"/>
  <c r="A327" i="4" s="1"/>
  <c r="A328" i="4" s="1"/>
  <c r="A329" i="4" s="1"/>
  <c r="A330" i="4" s="1"/>
  <c r="A331" i="4" s="1"/>
  <c r="A332" i="4" s="1"/>
  <c r="A334" i="4" s="1"/>
  <c r="A335" i="4" s="1"/>
  <c r="A336" i="4" s="1"/>
  <c r="A337" i="4" s="1"/>
  <c r="A338" i="4" s="1"/>
  <c r="A340" i="4" s="1"/>
</calcChain>
</file>

<file path=xl/sharedStrings.xml><?xml version="1.0" encoding="utf-8"?>
<sst xmlns="http://schemas.openxmlformats.org/spreadsheetml/2006/main" count="2298" uniqueCount="1596">
  <si>
    <t>Andere schulden</t>
  </si>
  <si>
    <t>Wettelijke opdracht</t>
  </si>
  <si>
    <t>Blijkt uit het dossier dat een controleprogramma werd opgesteld en gebruikt?</t>
  </si>
  <si>
    <t>Desgevallend, blijkt uit het dossier dat de historiek van het kapitaal werd nagegaan (volstort en toegestaan kapitaal, kapitaalvermindering, enz...) en of de regels inzake voorkeurrecht werden nageleefd?</t>
  </si>
  <si>
    <t>Blijkt uit het dossier dat de door de partijen weerhouden methoden van waardering werden gecontroleerd en dat de gepastheid van de gedane keuze werd beoordeeld?</t>
  </si>
  <si>
    <t>Blijkt uit het dossier dat de groepscontroles en het consolidatieproces werden getest teneinde de effectieve werking ervan na te gaan?</t>
  </si>
  <si>
    <t xml:space="preserve">Blijkt uit het dossier dat de aanpassingsboekingen van het ene boekjaar naar het andere werden opgevolgd en gecontroleerd?
</t>
  </si>
  <si>
    <t>Blijkt uit het dossier dat de toelichtingen bij de geconsolideerde jaarrekening werden gecontroleerd (op volledigheid en juistheid)?</t>
  </si>
  <si>
    <t>Nee</t>
  </si>
  <si>
    <t>Antw.</t>
  </si>
  <si>
    <t>Ja</t>
  </si>
  <si>
    <t>N/A</t>
  </si>
  <si>
    <t>Blijkt uit het dossier dat de staat van activa en passiva voldoende werd gecontroleerd?</t>
  </si>
  <si>
    <t xml:space="preserve">Werd een schriftelijk verslag opgemaakt overeenkomstig voormelde normen (incl. reikwijdte van de controle, staat van activa en passiva, melding of er enige overwaardering is van het netto-actief en de impact daarvan op het verschil met het maatschappelijk kapitaal, en melding van het verschil indien het netto-actief kleiner is dan het in de staat van activa en passiva opgenomen maatschappelijk kapitaal)? </t>
  </si>
  <si>
    <t>Neen</t>
  </si>
  <si>
    <t>Inspecteur:</t>
  </si>
  <si>
    <t>Andere medewerkers :</t>
  </si>
  <si>
    <t>Omzet</t>
  </si>
  <si>
    <t>Eigen vermogen</t>
  </si>
  <si>
    <t>Aantal personeelsleden (VTE)</t>
  </si>
  <si>
    <t>AANTAL TE PRESTEREN UREN : (louter indicatief en op basis van de zogenaamde « Grille Stassin », zoals uitgewerkt in 1986)</t>
  </si>
  <si>
    <t>Balanstotaal + Bedrijfsopbrengsten + Financiële opbrengsten</t>
  </si>
  <si>
    <t>Gemiddeld aantal te presteren uren</t>
  </si>
  <si>
    <t>van 0 tot 350 KEUR</t>
  </si>
  <si>
    <t>van 20 tot 36</t>
  </si>
  <si>
    <t>van 350 tot 870 KEUR</t>
  </si>
  <si>
    <t>van 30 tot 50</t>
  </si>
  <si>
    <t>van 870 tot 1.730 KEUR</t>
  </si>
  <si>
    <t>van 40 tot 60</t>
  </si>
  <si>
    <t>van 1.730 tot 3.470 KEUR</t>
  </si>
  <si>
    <t>van 50 tot 80</t>
  </si>
  <si>
    <t>van 3.470 tot 8.680 KEUR</t>
  </si>
  <si>
    <t>van 70 tot 120</t>
  </si>
  <si>
    <t>van 8.680 tot 17.350 KEUR</t>
  </si>
  <si>
    <t>van 100 tot 200</t>
  </si>
  <si>
    <t>van 17.350 tot 52.000 KEUR</t>
  </si>
  <si>
    <t>van 180 tot 360</t>
  </si>
  <si>
    <t>van 52.000 tot 140.000 KEUR</t>
  </si>
  <si>
    <t>van 300 tot 700</t>
  </si>
  <si>
    <t>Totaal</t>
  </si>
  <si>
    <t>Budget</t>
  </si>
  <si>
    <t>Reëel</t>
  </si>
  <si>
    <t>Verschil</t>
  </si>
  <si>
    <t>Opmerking gecontroleerde</t>
  </si>
  <si>
    <t>Vraag</t>
  </si>
  <si>
    <t>Economische sector:</t>
  </si>
  <si>
    <t>Naam van de gecontroleerde vennootschap:</t>
  </si>
  <si>
    <t>Ondernemingsnummer :</t>
  </si>
  <si>
    <t>Managers :</t>
  </si>
  <si>
    <t>Type ondernemingen</t>
  </si>
  <si>
    <t>Commerciële onderneming</t>
  </si>
  <si>
    <t>VZW en soortgelijke instellingen</t>
  </si>
  <si>
    <t>Ziekenhuizen</t>
  </si>
  <si>
    <t>Ziekenfondsen</t>
  </si>
  <si>
    <t>Pensioenfondsen</t>
  </si>
  <si>
    <t>Andere</t>
  </si>
  <si>
    <t>Type onderneming</t>
  </si>
  <si>
    <t>Aan de kwaliteitscontrole bestede tijd:</t>
  </si>
  <si>
    <t>Erelonen</t>
  </si>
  <si>
    <t>Uurtarief</t>
  </si>
  <si>
    <t>Steekproeven</t>
  </si>
  <si>
    <t>Te onderzoeken procedure</t>
  </si>
  <si>
    <t>Controle-informatie (audit evidence)</t>
  </si>
  <si>
    <t>Externe bevestigingen</t>
  </si>
  <si>
    <t>Controle van schattingen</t>
  </si>
  <si>
    <t>Oprichtingskosten</t>
  </si>
  <si>
    <t>Immateriële vaste activa</t>
  </si>
  <si>
    <t>Materiële vaste activa</t>
  </si>
  <si>
    <t>Financiële vaste activa</t>
  </si>
  <si>
    <t>Voorraden en bestellingen in uitvoering</t>
  </si>
  <si>
    <t>Vorderingen op lange en korte termijn</t>
  </si>
  <si>
    <t>Geldbeleggingen en liquider middelen</t>
  </si>
  <si>
    <t>Overlopende rekeningen van het actief</t>
  </si>
  <si>
    <t>Kapitaalsubsidies</t>
  </si>
  <si>
    <t>Voorzieningen voor risico's en kosten</t>
  </si>
  <si>
    <t>Schulden op lange en korte termijn</t>
  </si>
  <si>
    <t>Overlopende rekeningen van het passief</t>
  </si>
  <si>
    <t>Resultatentenrekeningen</t>
  </si>
  <si>
    <t>Financiële kosten en opbrengsten</t>
  </si>
  <si>
    <t>Uitzonderlijke kosten en opbrengsten</t>
  </si>
  <si>
    <t>Andere Bedrijfsopbrengsten</t>
  </si>
  <si>
    <t>Diensten en diverse goederen</t>
  </si>
  <si>
    <t>Personeelskosten</t>
  </si>
  <si>
    <t>Kosten van afschrijvingen en waardeverminderingen</t>
  </si>
  <si>
    <t>Andere bedrijfskosten</t>
  </si>
  <si>
    <t>Verklaring</t>
  </si>
  <si>
    <t>Inbreng in natura</t>
  </si>
  <si>
    <t>Quasi-inbreng</t>
  </si>
  <si>
    <t>Omzetting van vennootschappen</t>
  </si>
  <si>
    <t>Voorstel tot ontbinding</t>
  </si>
  <si>
    <t>Wijziging van het maatschappelijk doel</t>
  </si>
  <si>
    <t>Uitgifte beneden fractiewaarde</t>
  </si>
  <si>
    <t>Interne controle</t>
  </si>
  <si>
    <t>Cycli</t>
  </si>
  <si>
    <t>Balansrekeningen</t>
  </si>
  <si>
    <t>Cyclus cliënten/verkopen</t>
  </si>
  <si>
    <t>Cyclus inkopen/leveranciers</t>
  </si>
  <si>
    <t>Cyclus kapitaaluitgaven (CAPEX)</t>
  </si>
  <si>
    <t>Cyclus contant geld en banken</t>
  </si>
  <si>
    <t>Voorradencyclus</t>
  </si>
  <si>
    <t>Personeelskostencyclus</t>
  </si>
  <si>
    <t>Openingssaldi</t>
  </si>
  <si>
    <t>Houdt de verklaring rekening met de verklaring afgeleverd over het voorgaande boekjaar?</t>
  </si>
  <si>
    <t>Blijkt uit het dossier dat een werkprogramma werd opgesteld en gebruikt?</t>
  </si>
  <si>
    <t>Blijkt uit het dossier dat de belangrijke gebeurtenissen die zich hebben voorgedaan na de afsluitdatum van de staat van activa en passiva werden gecontroleerd en desgevallend vermeld in het verslag van de bedrijfsrevisor?</t>
  </si>
  <si>
    <t>Blijkt uit het dossier dat de belangrijke gebeurtenissen die zich hebben voorgedaan na afsluiting van de boekhoudkundige staat of na de datum van de vaststelling van de waarde van de inbrengen werden gecontroleerd?</t>
  </si>
  <si>
    <t>- klanten?</t>
  </si>
  <si>
    <t>- leveranciers?</t>
  </si>
  <si>
    <t>- advocaten?</t>
  </si>
  <si>
    <t>Sleutelrubriek van de jaarrekening (balans)</t>
  </si>
  <si>
    <t>Sleutelrubriek van de jaarrekening (resultaten)</t>
  </si>
  <si>
    <t>Blijkt uit het dossier dat een ontwerpovereenkomst inzake de verkrijging van de goederen werd bekomen?</t>
  </si>
  <si>
    <t>Blijkt uit het dossier dat de bedrijfsrevisor, met het oog op het beoordelen van de beschrijving van de activa- en passivabestanddelen die het voorwerp uitmaken van de inbreng de nodige fiscale en sociale attesten van de oprichters heeft verkregen?</t>
  </si>
  <si>
    <t>Blijkt uit het dossier dat de bedrijfsrevisor, met het oog op het beoordelen van de beschrijving van de activa- en passivabestanddelen die het voorwerp uitmaken van de inbreng de nodige fiscale en sociale attesten van het bestuursorgaan heeft verkregen?</t>
  </si>
  <si>
    <t>Is het besluit van het verslag in overeenstemming met de normen ter zake?</t>
  </si>
  <si>
    <t>Planning</t>
  </si>
  <si>
    <t>Deze flowchart werd opgesteld teneinde de chronologie van de gestelde vragen (waarvan de nummering in dit schema werd opgenomen) te vergemakkelijken.</t>
  </si>
  <si>
    <t>Pre-audit actviteiten</t>
  </si>
  <si>
    <t>Auditplan</t>
  </si>
  <si>
    <t>Vorderingen</t>
  </si>
  <si>
    <t>1. Pre-audit activiteiten</t>
  </si>
  <si>
    <t>2. Planning</t>
  </si>
  <si>
    <t>3. Auditplan</t>
  </si>
  <si>
    <t>Conclusies</t>
  </si>
  <si>
    <t>6. Conclusies</t>
  </si>
  <si>
    <t>Heeft de groepsauditor de consolidatiekring en de overeenstemming hiervan met het toepasselijk boekhoudkundig referentiekader gecontroleerd ?</t>
  </si>
  <si>
    <t xml:space="preserve">Blijkt uit het dossier dat de groepsauditor ten gepaste tijde met het bestuursorgaan, de directie en/of het auditcomité heeft gecommuniceerd betreffende vastgestelde tekortkomingen in de interne controle of bij een vermoeden van fraude? </t>
  </si>
  <si>
    <t>Blijkt uit het dossier dat de correcte toepassing, door de dochters, van de groepswaarderingsregels (mbt de consolidatie) werd gecontroleerd?</t>
  </si>
  <si>
    <t>Werd de neergelegde geconsolideerde jaarrekening over het voorgaand boekjaar door de bedrijfsrevisor nagekeken teneinde na te gaan of deze overeenstemt met de door hem gecontroleerde jaarrekening en of de wettelijke termijnen tot neerlegging werden nageleefd?</t>
  </si>
  <si>
    <t>1.1 Doel en algemene uitgangspunten (ISA 200)</t>
  </si>
  <si>
    <t>1.2. Opdrachtvoorwaarden (ISA 210)</t>
  </si>
  <si>
    <t>2.1. Kennis van de entiteit en haar omgeving (ISA 315)</t>
  </si>
  <si>
    <t>2.3. Materieel belang (ISA 320)</t>
  </si>
  <si>
    <t>3.1. Risico-inschatting (ISA 315)</t>
  </si>
  <si>
    <t>6.4. Naleven van wetten en reglementaire bepalingen (ISA 250)</t>
  </si>
  <si>
    <t>6.5. Gebeurtenissen na balansdatum (ISA 560)</t>
  </si>
  <si>
    <t>7.1. Kwaliteitsbeheersing (ISA 220)</t>
  </si>
  <si>
    <t>7.3. Controledocumentatie (ISA 230)</t>
  </si>
  <si>
    <t>Gedekt door de finale cijferanalyse (ISA 520)</t>
  </si>
  <si>
    <t>result. OK</t>
  </si>
  <si>
    <t>result. Not OK</t>
  </si>
  <si>
    <r>
      <t>(</t>
    </r>
    <r>
      <rPr>
        <vertAlign val="superscript"/>
        <sz val="11"/>
        <color theme="1"/>
        <rFont val="Calibri"/>
        <family val="2"/>
        <scheme val="minor"/>
      </rPr>
      <t>1</t>
    </r>
    <r>
      <rPr>
        <sz val="10"/>
        <rFont val="Arial"/>
        <family val="2"/>
      </rPr>
      <t>)</t>
    </r>
  </si>
  <si>
    <r>
      <t>(</t>
    </r>
    <r>
      <rPr>
        <vertAlign val="superscript"/>
        <sz val="11"/>
        <color theme="1"/>
        <rFont val="Calibri"/>
        <family val="2"/>
        <scheme val="minor"/>
      </rPr>
      <t>2</t>
    </r>
    <r>
      <rPr>
        <sz val="10"/>
        <rFont val="Arial"/>
        <family val="2"/>
      </rPr>
      <t>)</t>
    </r>
  </si>
  <si>
    <r>
      <t>(</t>
    </r>
    <r>
      <rPr>
        <vertAlign val="superscript"/>
        <sz val="11"/>
        <color theme="1"/>
        <rFont val="Calibri"/>
        <family val="2"/>
        <scheme val="minor"/>
      </rPr>
      <t>3</t>
    </r>
    <r>
      <rPr>
        <sz val="10"/>
        <rFont val="Arial"/>
        <family val="2"/>
      </rPr>
      <t>)</t>
    </r>
  </si>
  <si>
    <r>
      <t>(</t>
    </r>
    <r>
      <rPr>
        <vertAlign val="superscript"/>
        <sz val="11"/>
        <color theme="1"/>
        <rFont val="Calibri"/>
        <family val="2"/>
        <scheme val="minor"/>
      </rPr>
      <t>4</t>
    </r>
    <r>
      <rPr>
        <sz val="10"/>
        <rFont val="Arial"/>
        <family val="2"/>
      </rPr>
      <t>)</t>
    </r>
  </si>
  <si>
    <r>
      <t>Principieel verplichtend - behoudens zie (</t>
    </r>
    <r>
      <rPr>
        <vertAlign val="superscript"/>
        <sz val="10"/>
        <color theme="1"/>
        <rFont val="Calibri"/>
        <family val="2"/>
        <scheme val="minor"/>
      </rPr>
      <t>3</t>
    </r>
    <r>
      <rPr>
        <sz val="10"/>
        <rFont val="Calibri"/>
        <family val="2"/>
        <scheme val="minor"/>
      </rPr>
      <t>)</t>
    </r>
  </si>
  <si>
    <t>Beschrijving van de entiteit en haar omgeving</t>
  </si>
  <si>
    <t>Kerncijfers statutair</t>
  </si>
  <si>
    <t>Prestaties statutair</t>
  </si>
  <si>
    <t>- interco?</t>
  </si>
  <si>
    <t>CONTROLE VAN EEN PERMANENTE CONTROLEOPDRACHT - CONSOLIDATIE</t>
  </si>
  <si>
    <t>Heeft de groepsauditor de gepastheid van de weerhouden consolidatiemethoden nagekeken (integrale consolidatie, proportionele integratie en vermogens-mutatie) ten aanzien van het boekhoudkundig referentiekader (wees daarbij ook aandachtig voor specifieke principes inzake joint ventures)?</t>
  </si>
  <si>
    <t>Cyclus Kredieten (banken)</t>
  </si>
  <si>
    <t>Cyclus Deposito's (banken)</t>
  </si>
  <si>
    <t>Cyclus Effecten (banken)</t>
  </si>
  <si>
    <t>Cyclus Thesaurie (banken)</t>
  </si>
  <si>
    <t>Cyclus Beleggingsdiensten (banken)</t>
  </si>
  <si>
    <t>Cyclus Vereffening (banken)</t>
  </si>
  <si>
    <t>Cyclus beleggingen/opbrengsten/lasten (verzekeringen)</t>
  </si>
  <si>
    <t>Cyclus Niet leven/verdiende premies/schadelast/wijzigingen technische voorzieningen (verzekeringen)</t>
  </si>
  <si>
    <t>Cyclus Leven/premies/schadelast/wijzigingen technische voorzieningen (verzekeringen)</t>
  </si>
  <si>
    <t>Cyclus Herverzekeringen (verzekeringen)</t>
  </si>
  <si>
    <t>Cyclus Niet technische rekeningen/opbrengsten/lasten (verzekeringen)</t>
  </si>
  <si>
    <t>Cyclus Buitenbalans verplichtingen (verzekeringen)</t>
  </si>
  <si>
    <t>Substantieve testen</t>
  </si>
  <si>
    <t>Blijkt uit het dossier dat het volume aan gepresteerde uren redelijk is gezien de omvang en de complexiteit van de gecontroleerde entiteit?</t>
  </si>
  <si>
    <t xml:space="preserve">7. Verklaring </t>
  </si>
  <si>
    <t>T1</t>
  </si>
  <si>
    <t>T2</t>
  </si>
  <si>
    <t>E1</t>
  </si>
  <si>
    <t>E2</t>
  </si>
  <si>
    <t>I1</t>
  </si>
  <si>
    <t>N1</t>
  </si>
  <si>
    <t>N2</t>
  </si>
  <si>
    <t>AML</t>
  </si>
  <si>
    <r>
      <t xml:space="preserve">Ja </t>
    </r>
    <r>
      <rPr>
        <b/>
        <sz val="10"/>
        <color rgb="FFFF0000"/>
        <rFont val="Calibri"/>
        <family val="2"/>
        <scheme val="minor"/>
      </rPr>
      <t>(A)</t>
    </r>
  </si>
  <si>
    <r>
      <t>Neen (</t>
    </r>
    <r>
      <rPr>
        <vertAlign val="superscript"/>
        <sz val="10"/>
        <color theme="1"/>
        <rFont val="Calibri"/>
        <family val="2"/>
        <scheme val="minor"/>
      </rPr>
      <t>3</t>
    </r>
    <r>
      <rPr>
        <sz val="10"/>
        <color theme="1"/>
        <rFont val="Calibri"/>
        <family val="2"/>
        <scheme val="minor"/>
      </rPr>
      <t>)</t>
    </r>
    <r>
      <rPr>
        <b/>
        <sz val="10"/>
        <color rgb="FFFF0000"/>
        <rFont val="Calibri"/>
        <family val="2"/>
        <scheme val="minor"/>
      </rPr>
      <t>(B)</t>
    </r>
  </si>
  <si>
    <r>
      <t xml:space="preserve">Ja </t>
    </r>
    <r>
      <rPr>
        <b/>
        <sz val="10"/>
        <color rgb="FFFF0000"/>
        <rFont val="Calibri"/>
        <family val="2"/>
        <scheme val="minor"/>
      </rPr>
      <t>(C)</t>
    </r>
  </si>
  <si>
    <r>
      <t xml:space="preserve">Neen </t>
    </r>
    <r>
      <rPr>
        <b/>
        <sz val="10"/>
        <color rgb="FFFF0000"/>
        <rFont val="Calibri"/>
        <family val="2"/>
        <scheme val="minor"/>
      </rPr>
      <t>(D)</t>
    </r>
  </si>
  <si>
    <r>
      <t>Neen</t>
    </r>
    <r>
      <rPr>
        <sz val="10"/>
        <color rgb="FFFF0000"/>
        <rFont val="Calibri"/>
        <family val="2"/>
        <scheme val="minor"/>
      </rPr>
      <t xml:space="preserve"> </t>
    </r>
    <r>
      <rPr>
        <b/>
        <sz val="10"/>
        <color rgb="FFFF0000"/>
        <rFont val="Calibri"/>
        <family val="2"/>
        <scheme val="minor"/>
      </rPr>
      <t>(E)</t>
    </r>
  </si>
  <si>
    <t>Auditflow</t>
  </si>
  <si>
    <t>andere</t>
  </si>
  <si>
    <t>Geen</t>
  </si>
  <si>
    <t>Zich baseren op interne controle</t>
  </si>
  <si>
    <t>Winst (Verlies) van het boekjaar (9904)</t>
  </si>
  <si>
    <t>Bedrijfsrevisor  die tekent:</t>
  </si>
  <si>
    <t>Bedrijfsrevisor andere:</t>
  </si>
  <si>
    <t>%</t>
  </si>
  <si>
    <t>Omzeterkenning</t>
  </si>
  <si>
    <t>Bewering</t>
  </si>
  <si>
    <t>Completeness/Volledigheid</t>
  </si>
  <si>
    <t>Existence/Bestaan</t>
  </si>
  <si>
    <t>Accuracy/Nauwkeurigheid</t>
  </si>
  <si>
    <t>Valuation/Waardering</t>
  </si>
  <si>
    <t>Occurence/Voorkomen</t>
  </si>
  <si>
    <t>Presentation/Classificatie</t>
  </si>
  <si>
    <t>ISA 330.15</t>
  </si>
  <si>
    <t>ISA 330.13</t>
  </si>
  <si>
    <t>ISA 330.29</t>
  </si>
  <si>
    <t>ISA 501.9</t>
  </si>
  <si>
    <t>ISA 501.13</t>
  </si>
  <si>
    <t>ISA 402.11</t>
  </si>
  <si>
    <t>ISA 570.21</t>
  </si>
  <si>
    <t>ISA 510.11</t>
  </si>
  <si>
    <t>ISA 220.22</t>
  </si>
  <si>
    <t>ISA 550.28</t>
  </si>
  <si>
    <t>Werd er gebruik gemaakt van de werkzaamheden van een interne auditor (ISA 610)?</t>
  </si>
  <si>
    <t>Maakt de gecontroleerde entiteit gebruik van "service organisaties" (ISA 402)?</t>
  </si>
  <si>
    <t>Heeft de gecontroleerde entiteit één of meer dochterondernemingen (art. 110 W. Venn.)?</t>
  </si>
  <si>
    <t>Blijkt uit het algemeen controleplan dat een controle wordt uitgevoerd over schattingen (incl. waarderingen tegen reële waarde) (ISA 540)?</t>
  </si>
  <si>
    <t xml:space="preserve">Verantwoording van het verschil Budget/Reëel en het niveau van de erelonen statutair: </t>
  </si>
  <si>
    <t>AUDITRISICO 1</t>
  </si>
  <si>
    <t>AUDITRISICO 2</t>
  </si>
  <si>
    <t>AUDITRISICO 3</t>
  </si>
  <si>
    <t>5. Uitvoering van de audit: Andere controlewerkzaamheden</t>
  </si>
  <si>
    <t>Heeft de gecontroleerde entiteit relaties en transacties met verbonden partijen (ISA 550)?</t>
  </si>
  <si>
    <t>Werd beslist om externe bevestigingen te bekomen (ISA 505)?</t>
  </si>
  <si>
    <t>Completeness, Existence</t>
  </si>
  <si>
    <t>6.9. Nazicht jaarrekening</t>
  </si>
  <si>
    <t>6.8. Jaarverslag (Bijkomende norm bij de in België van toepassing zijnde internationale auditstandaarden - 2013)</t>
  </si>
  <si>
    <t>3.1. Auditrisico-inschatting (ISA 315)</t>
  </si>
  <si>
    <t>6.6. Communicatie met de directie, het bestuursorgaan, het auditcomité (ISA 260)</t>
  </si>
  <si>
    <t>Andere controlewerkzaamheden</t>
  </si>
  <si>
    <t>VOORBEELD</t>
  </si>
  <si>
    <t>Controlerisico (beknopte beschrijving)/ of cycli die gecontroleerd worden in afwezigheid van controlerisico's</t>
  </si>
  <si>
    <t>Is er een ondernemingsraad in de gecontroleerde entiteit?</t>
  </si>
  <si>
    <t>Antwoord</t>
  </si>
  <si>
    <t>Belangrijke rubriek of transactiestroom (cyclus)</t>
  </si>
  <si>
    <t>Betrokken interne controle cyclus</t>
  </si>
  <si>
    <t>Naam van de gecontroleerde entiteit:</t>
  </si>
  <si>
    <t>Ondernemingsnummer:</t>
  </si>
  <si>
    <t>6.6. Communicatie met diegenen belast met governance (ISA 260)</t>
  </si>
  <si>
    <t>Opmerking inspecteur</t>
  </si>
  <si>
    <t>Opmerking Secretariaat-Generaal van het College</t>
  </si>
  <si>
    <t>(d) het zenden van de verzoeken, waaronder eventuele follow-upverzoeken, aan de bevestigende partij?</t>
  </si>
  <si>
    <t xml:space="preserve">ISA 510.12
</t>
  </si>
  <si>
    <t>De auditor dient rekening te houden met de risico-inschatting van de auditor bij het bepalen van de aard en omvang van deze controlewerkzaamheden, die het volgende dienen te omvatten: 
(a) het verwerven van inzicht in de procedures die het management heeft ingesteld om ervoor te zorgen dat gebeurtenissen na de einddatum van de verslagperiode worden geïdentificeerd;
(b) het verzoeken om inlichtingen bij het management en, in voorkomend geval, bij de met governance belaste personen omtrent de vraag of zich na de einddatum van de verslagperiode gebeurtenissen hebben voorgedaan die van invloed kunnen zijn op de financiële overzichten; (Zie Par. A9)
(c) het lezen van eventuele notulen van na de datum van de financiële overzichten gehouden vergaderingen van de eigenaren van de entiteit, het management en de met governance belaste personen en het verzoeken om inlichtingen inzake aangelegenheden die in dergelijke vergaderingen zijn besproken en waarvan nog geen notulen beschikbaar zijn; 
(d) het lezen van de eventuele meest recente tussentijdse financiële overzichten na de einddatum van de verslagperiode.</t>
  </si>
  <si>
    <t>Artikel 21 van de Wet van 7/12/2016</t>
  </si>
  <si>
    <t>Artikel 13, § 4 van de Wet van 7/12/2016</t>
  </si>
  <si>
    <t>ISRE 2410.19</t>
  </si>
  <si>
    <t>Artikel 21 van de Wet van 7/12/2016
ISRE 2410.11</t>
  </si>
  <si>
    <t>ISRE 2410.64</t>
  </si>
  <si>
    <t>Artikel 17, § 2 Wet van 7/12/2016</t>
  </si>
  <si>
    <t>§ 2.2.1 van de Normen</t>
  </si>
  <si>
    <t>§ 2.2.2 van de Normen</t>
  </si>
  <si>
    <t>§ 2.2.4 van de Normen</t>
  </si>
  <si>
    <t>§ 2.3 van de Normen</t>
  </si>
  <si>
    <t>§ 2.3.1 van de Normen</t>
  </si>
  <si>
    <t>§ 2.4 van de Normen</t>
  </si>
  <si>
    <t>§ 2.5.2 van de Normen</t>
  </si>
  <si>
    <t>§ 2.5.3 van de Normen</t>
  </si>
  <si>
    <t>§ 3.1 van de Normen</t>
  </si>
  <si>
    <t>§ 3.2 van de Normen</t>
  </si>
  <si>
    <t>§ 3.4 van de Normen</t>
  </si>
  <si>
    <t>§ 3.5 van de Normen</t>
  </si>
  <si>
    <t>§ 3.5.3 van de Normen</t>
  </si>
  <si>
    <t>Is het verslag gedagtekend en ondertekend op de dag waarop de controlewerkzaamheden beëindigd werden?</t>
  </si>
  <si>
    <t>§ 2.2.3 van de Normen</t>
  </si>
  <si>
    <t>§ 2.4.1 en 2.4.2 van de Normen</t>
  </si>
  <si>
    <t>Blijkt uit het dossier dat de bedrijfsrevisor heeft geverifieerd dat de waarden waartoe de waarderingen van de over te dragen bestanddelen leiden, tenminste overeenkomen met de als tegenprestatie verstrekte vergoeding (incl. impact van latente meer- of minderwaarden)?</t>
  </si>
  <si>
    <t>§ 2.5.4 van de Normen</t>
  </si>
  <si>
    <t>§ 3.3 van de Normen</t>
  </si>
  <si>
    <t>§ 3.7 van de Normen</t>
  </si>
  <si>
    <t>§ 2.2 van de Normen</t>
  </si>
  <si>
    <t>§ 2.5 van de Normen</t>
  </si>
  <si>
    <t>§ 2.6 van de Normen</t>
  </si>
  <si>
    <t>Blijkt uit het dossier dat de bedrijfsrevisor de voorgenomen verrichting heeft geïdentificeerd?</t>
  </si>
  <si>
    <t>§ 2.8 van de Normen</t>
  </si>
  <si>
    <t>§ 4.1 tot 4.3 van de Normen</t>
  </si>
  <si>
    <t>§ 3.6 van de Normen</t>
  </si>
  <si>
    <t>cf. A29-A31</t>
  </si>
  <si>
    <t xml:space="preserve">ISA 210.16
</t>
  </si>
  <si>
    <t>ISA 315.12</t>
  </si>
  <si>
    <t>ISA 315.13</t>
  </si>
  <si>
    <t>ISA 315.20</t>
  </si>
  <si>
    <t>ISA 315.30</t>
  </si>
  <si>
    <t>ISA 530.7</t>
  </si>
  <si>
    <t>ISA 530.6</t>
  </si>
  <si>
    <t xml:space="preserve">(b) het selecteren van de geschikte bevestigende partij?
 In voorkomend geval, heeft hij geselecteerd:
</t>
  </si>
  <si>
    <t>Voorraad</t>
  </si>
  <si>
    <t>Gesegmenteerde informatie</t>
  </si>
  <si>
    <t>ISA 510.8</t>
  </si>
  <si>
    <t>§ 2.1 van de Normen</t>
  </si>
  <si>
    <t>§ 2.3 en § 2.3.1 van de Normen</t>
  </si>
  <si>
    <t>§ 2.4.1 van de Normen</t>
  </si>
  <si>
    <t>§ 2.4.7 van de Normen</t>
  </si>
  <si>
    <t>§ 2.6.2 van de Normen</t>
  </si>
  <si>
    <t xml:space="preserve">Blijkt uit het dossier dat de ruilverhouding op een juiste manier is berekend op basis van de economische waardering van de betrokken vennootschappen,  en zodanig dat de diverse soorten van aandelen op een billijke wijze worden behandeld?
</t>
  </si>
  <si>
    <t>§ 2.6.1 van de Normen</t>
  </si>
  <si>
    <t>Vermeldt de revisor in zijn verslag in algemene bewoordingen, de opdracht die hem is toevertrouwd, de verwijzing naar de aanstellingsdocumenten, de identificatie van de fusie- of splitsingsverrichting, alsook de wijze waarop hij de waardering van de betrokken vennootschappen en van de ruilverhouding heeft gecontroleerd?</t>
  </si>
  <si>
    <t>§ 3.3 en § 3.3.2 van de Normen</t>
  </si>
  <si>
    <t>ISA 220.19 (a) en (b)</t>
  </si>
  <si>
    <t>ISA 700.16 en 17</t>
  </si>
  <si>
    <t>ISA 706.6 en 7</t>
  </si>
  <si>
    <t>ISA 706.8</t>
  </si>
  <si>
    <t>ISA 710.11</t>
  </si>
  <si>
    <t>Beheersvennootschap</t>
  </si>
  <si>
    <t>Beheersvennootschap van ICB's</t>
  </si>
  <si>
    <t>§ 1.4 van de Normen</t>
  </si>
  <si>
    <t>§ 2.6 en 2.6.1 van de Normen</t>
  </si>
  <si>
    <t>Vermeldt de bedrijfsrevisor in zijn verslag de gebeurtenissen die zich hebben voorgedaan of die hem ter kennis zijn gebracht na de afsluiting van de boekhoudkundige staat, in de mate waarin zij van betekenis zijn voor de beslissing tot ontbinding?</t>
  </si>
  <si>
    <t>§ 4.4 van de Normen</t>
  </si>
  <si>
    <t>ISRE 2410.26 tot 29</t>
  </si>
  <si>
    <t>ISRE 2410.34</t>
  </si>
  <si>
    <t>ISRE 2410.43 tot 47</t>
  </si>
  <si>
    <t>ISRE 2410.12</t>
  </si>
  <si>
    <t>ISRE 2410.43 (k) en (m)</t>
  </si>
  <si>
    <t>N°</t>
  </si>
  <si>
    <t>Norm</t>
  </si>
  <si>
    <t>Artikel 110 W. Venn.</t>
  </si>
  <si>
    <t>Artikel 112 W. Venn.</t>
  </si>
  <si>
    <t>Artikel 113, §2, tweede lid W. Venn.</t>
  </si>
  <si>
    <t>Artikel 115 W. Venn.</t>
  </si>
  <si>
    <t>Ingeval de gecontroleerde vennootschap minstens een dochter aanhoudt, werd er een geconsolideerde jaarrekening voorbereid?</t>
  </si>
  <si>
    <t>Zo neen, maakt de vennootschap deel uit van een kleine groep ?</t>
  </si>
  <si>
    <t>Zo neen, is de vennootschap zelf de dochtervennootschap van een moedervennootschap die een geconsolideerde jaarrekening en een jaarverslag over de geconsolideerde jaarrekening opstelt, laat controleren en openbaar maakt ?</t>
  </si>
  <si>
    <t>Zo ja, werd de beslissing om gebruik te maken van de vrijstelling genomen door de algemene vergadering van de betrokken vennootschap voor ten hoogste twee boekjaren ?</t>
  </si>
  <si>
    <t>ISA 600.15</t>
  </si>
  <si>
    <t>ISA 600.17.a</t>
  </si>
  <si>
    <t>ISA 600.17.b</t>
  </si>
  <si>
    <t>ISA 600.18.a</t>
  </si>
  <si>
    <t>ISA 600.18.b</t>
  </si>
  <si>
    <t>ISA 600.19.a</t>
  </si>
  <si>
    <t>ISA 600.19.b</t>
  </si>
  <si>
    <t>ISA 600.20</t>
  </si>
  <si>
    <t>ISA 600.21.a</t>
  </si>
  <si>
    <t>ISA 600.21.c</t>
  </si>
  <si>
    <t>ISA 600.21.d</t>
  </si>
  <si>
    <t>ISA 600.24</t>
  </si>
  <si>
    <t>ISA 600.25</t>
  </si>
  <si>
    <t>ISA 600.28</t>
  </si>
  <si>
    <t>ISA 600.31</t>
  </si>
  <si>
    <t>ISA 600.32</t>
  </si>
  <si>
    <t>ISA 600.33</t>
  </si>
  <si>
    <t>ISA 600.40</t>
  </si>
  <si>
    <t>ISA 600.41</t>
  </si>
  <si>
    <t>ISA 600.42</t>
  </si>
  <si>
    <t>ISA 600.43</t>
  </si>
  <si>
    <t>ISA 600.45</t>
  </si>
  <si>
    <t>ISA 600.34</t>
  </si>
  <si>
    <t>ISA 600.35</t>
  </si>
  <si>
    <t>ISA 250.13</t>
  </si>
  <si>
    <t>ISA 580.9</t>
  </si>
  <si>
    <t>ISA 580.14</t>
  </si>
  <si>
    <t>ISA 580.20</t>
  </si>
  <si>
    <t>ISA 450.14</t>
  </si>
  <si>
    <t>ISA 220.19</t>
  </si>
  <si>
    <t>ISA 220.20</t>
  </si>
  <si>
    <t>2. Algehele controleaanpak en controleprogramma</t>
  </si>
  <si>
    <t>1. Algemene bepalingen</t>
  </si>
  <si>
    <t>3. Inzicht in de groep, haar onderdelen en hun omgevingen</t>
  </si>
  <si>
    <t>4. Inzicht betreffende de auditor van een groepsonderdeel</t>
  </si>
  <si>
    <t>5. Materialiteit</t>
  </si>
  <si>
    <t>6. Inspelen op ingeschatte risico’s</t>
  </si>
  <si>
    <t>7. Consolidatieproces</t>
  </si>
  <si>
    <t>8. Gebeurtenissen na balansdatum</t>
  </si>
  <si>
    <t>9. Communicatie met de auditor van een groepsonderdeel</t>
  </si>
  <si>
    <t>10. Het evalueren van het voldoende en geschikt zijn van verkregen controle-informatie</t>
  </si>
  <si>
    <t>11. Communicatie met het management op groepsniveau en de met governance belaste personen op groepsniveau</t>
  </si>
  <si>
    <t>12. Specifieke controles inzake consolidatie</t>
  </si>
  <si>
    <t>13. Jaarverslag (Bijkomende norm bij de in België van toepassing zijnde internationale auditstandaarden - 2013)</t>
  </si>
  <si>
    <t>14. Bevestiging van de leiding (ISA 580)</t>
  </si>
  <si>
    <t>17. Verklaring</t>
  </si>
  <si>
    <t>ISA 600.38 en 39</t>
  </si>
  <si>
    <t>ISA 600.34 tot 37</t>
  </si>
  <si>
    <t xml:space="preserve">§ 38 van de bijkomende norm </t>
  </si>
  <si>
    <t xml:space="preserve">§ 39 van de bijkomende norm </t>
  </si>
  <si>
    <t>§ 40 van de bijkomende norm</t>
  </si>
  <si>
    <t>ISA 600.46 en 47</t>
  </si>
  <si>
    <t>Blijkt uit het dossier dat een onderscheid werd gemaakt tussen de significante en niet significante groepsonderdelen en werd op basis van dit onderscheid de hierop toe te passen controle-werkzaamheden vastgelegd?</t>
  </si>
  <si>
    <t>ISA 600.26 tot 30</t>
  </si>
  <si>
    <t>§ 32 van de bijkomende norm</t>
  </si>
  <si>
    <t>§ 33 van de bijkomende norm</t>
  </si>
  <si>
    <t>§ 34 van de bijkomende norm</t>
  </si>
  <si>
    <t>§ 35 van de bijkomende norm</t>
  </si>
  <si>
    <t>§ 36 van de bijkomende norm</t>
  </si>
  <si>
    <t>§ 37 van de bijkomende norm</t>
  </si>
  <si>
    <t>GLOBALE EVALUATIE VAN DE INSPECTEUR</t>
  </si>
  <si>
    <t>Wettekst en/of toepassingsgerichte teksten</t>
  </si>
  <si>
    <t>1. Aanvaarding en continuering van de opdracht</t>
  </si>
  <si>
    <t>Antwoord:</t>
  </si>
  <si>
    <t>Reactie van de gecontroleerde revisor:</t>
  </si>
  <si>
    <t>Motivatie van de inspecteur:</t>
  </si>
  <si>
    <t>7. Formulering van de opinie</t>
  </si>
  <si>
    <t>6. Synthese van de opdracht</t>
  </si>
  <si>
    <t>4. Antwoord op de geïdentificeerde risico's</t>
  </si>
  <si>
    <t>3. Planning</t>
  </si>
  <si>
    <t>2. Identificatie en evaluatie van de afwijkingen van materieel belang</t>
  </si>
  <si>
    <t>5. Het verzamelen van controle-informatie</t>
  </si>
  <si>
    <t>Blijkt uit het dossier dat de controle op zodanige wijze werd gepland dat de opdracht effectief kon worden uitgevoerd?</t>
  </si>
  <si>
    <t>Blijkt uit het dossier dat de revisor zijn oordeel op duidelijke wijze tot uitdrukking heeft gebracht door middel van een schriftelijke verklaring die tevens de basis voor dat oordeel beschrijft?</t>
  </si>
  <si>
    <t>Blijkt uit het dossier dat de revisor een oordeel heeft gevormd over de financiële overzichten op basis van een evaluatie van de conclusies die uit de verkregen controle-informatie zijn getrokken?</t>
  </si>
  <si>
    <t>In voorkomend geval, blijkt uit het dossier dat de revisor een voldoende controle heeft opgezet inzake de geconsolideerde jaarrekening?</t>
  </si>
  <si>
    <t>In voorkomend geval, blijkt uit het dossier dat de conclusies in het revisoraal verslag coherent zijn met de gedocumenteerde bevindingen in het werkdossier?</t>
  </si>
  <si>
    <t>RISK BASED APPROACH</t>
  </si>
  <si>
    <t>SPECIFIEKE TOEPASSINGEN</t>
  </si>
  <si>
    <t>De inspecteur verklaart dat hij het beroepsgeheim respecteert bij de uitvoering van de kwaliteitscontrole, overeenkomstig het artikel 44 van de Wet van 7/12/2016:</t>
  </si>
  <si>
    <t xml:space="preserve">Audit uitvoeren </t>
  </si>
  <si>
    <t>6.8. Jaarverslag (Bijkomende norm van toepassing op de ISA's in België - 2013)</t>
  </si>
  <si>
    <t>Zie Par. A4 – A9</t>
  </si>
  <si>
    <t>(d) de doelstellingen en strategieën van de entiteit alsmede de daarmee verband houdende bedrijfsrisico's die tot risico's op een afwijking van materieel belang kunnen leiden?</t>
  </si>
  <si>
    <t>(e) de wijze waarop de entiteit haar financiële prestaties meet en beoordeeld?</t>
  </si>
  <si>
    <t xml:space="preserve">Het voor de financiële verslaggeving relevante informatiesysteem, met inbegrip van de daarmee verband houdende bedrijfsprocessen, en de communicatie
</t>
  </si>
  <si>
    <t>(b) de procedures, binnen zowel de IT- als handmatige systemen, waardoor de transacties tot stand worden gebracht, vastgelegd, verwerkt, naargelang nodig gecorrigeerd, overgenomen in het grootboek en in de financiële overzichten gerapporteerd?</t>
  </si>
  <si>
    <t>(d) de wijze waarop in het informatiesysteem gebeurtenissen en omstandigheden, uitgezonderd transacties, die significant zijn voor de financiële overzichten worden vastgelegd?</t>
  </si>
  <si>
    <t>(e) het proces van financiële verslaggeving dat wordt gebruikt om de financiële overzichten van de entiteit op te stellen, met inbegrip van significante schattingen en toelichtingen?</t>
  </si>
  <si>
    <t>(f) interne beheersingsmaatregelen met betrekking tot journaalboekingen, met inbegrip van journaalboekingen die geen standaardjournaalboekingen zijn en worden gebruikt om eenmalige, ongebruikelijke transacties of correcties vast te leggen?</t>
  </si>
  <si>
    <t>Interne beheersingsactiviteiten die relevant zijn voor de controle</t>
  </si>
  <si>
    <t>Zie Par. A28-A32</t>
  </si>
  <si>
    <t>Zie Par. A60-A64</t>
  </si>
  <si>
    <t xml:space="preserve">ISA 240.17 tot 21
</t>
  </si>
  <si>
    <t xml:space="preserve">ISA 240.25 tot 27
</t>
  </si>
  <si>
    <t xml:space="preserve">ISA 240.40 tot 42
</t>
  </si>
  <si>
    <t>Zie Par. A1</t>
  </si>
  <si>
    <t xml:space="preserve">ISA 320.10
</t>
  </si>
  <si>
    <t xml:space="preserve">ISA 320.11
</t>
  </si>
  <si>
    <t xml:space="preserve">ISA 315.25
</t>
  </si>
  <si>
    <t>ISA 315.29</t>
  </si>
  <si>
    <t xml:space="preserve">ISA 315.6 (b)
</t>
  </si>
  <si>
    <t xml:space="preserve">ISA 520.7
</t>
  </si>
  <si>
    <t>Zie Par. A20-A21</t>
  </si>
  <si>
    <t>ISA 300.5</t>
  </si>
  <si>
    <t>ISA 300.10</t>
  </si>
  <si>
    <t>Zie Par. A4</t>
  </si>
  <si>
    <t>Zie Par. A13</t>
  </si>
  <si>
    <t xml:space="preserve">ISA 330.8
</t>
  </si>
  <si>
    <t xml:space="preserve">ISA 330.17
</t>
  </si>
  <si>
    <t xml:space="preserve">ISA 330.12
</t>
  </si>
  <si>
    <t xml:space="preserve">ISA 530.8
</t>
  </si>
  <si>
    <t xml:space="preserve">ISA 530.12
</t>
  </si>
  <si>
    <t xml:space="preserve">ISA 530.15
</t>
  </si>
  <si>
    <t>Zie Par. A12-A13</t>
  </si>
  <si>
    <t>Zie Par. A17</t>
  </si>
  <si>
    <t>Zie Par. A21-A23</t>
  </si>
  <si>
    <t>Zie Par. A6-A11</t>
  </si>
  <si>
    <t>Zie Par. A12-A14</t>
  </si>
  <si>
    <t>Zie Par. A15</t>
  </si>
  <si>
    <t>Zie Par. A16</t>
  </si>
  <si>
    <t xml:space="preserve">ISA 530.9 tot 530.11
</t>
  </si>
  <si>
    <t xml:space="preserve">ISA 530.14
</t>
  </si>
  <si>
    <t>Zie Par. A18-A20</t>
  </si>
  <si>
    <t xml:space="preserve">ISA 500.7
</t>
  </si>
  <si>
    <t xml:space="preserve">ISA 500.8
</t>
  </si>
  <si>
    <t xml:space="preserve">ISA 500.9
</t>
  </si>
  <si>
    <t>ISA 300.12</t>
  </si>
  <si>
    <t xml:space="preserve">ISA 500.11
</t>
  </si>
  <si>
    <t>Artikel 12 § 4 van de Wet van 7/12/2016</t>
  </si>
  <si>
    <t>Heeft de groepsauditor kennis genomen van het consolidatie-proces met inbegrip van de instructies van het management op groepsniveau aan groepsonderdelen?</t>
  </si>
  <si>
    <t>Blijkt de berekening van een groepsmaterialiteitsgrens uit het dossier ?</t>
  </si>
  <si>
    <t>Blijkt de bepaling van een grenswaarde waarboven afwijkingen niet als duidelijk triviaal voor de financiële overzichten van de groep kunnen worden beschouwd, uit het dossier ?</t>
  </si>
  <si>
    <t>Indien IFRS als referentiekader wordt toegepast, heeft de bedrijfsrevisor:
1) De nodige maatregelen genomen teneinde de recente evoluties in deze materie op te volgen, evenals voor wat betreft de implicaties hiervan op de gecontroleerde entiteit;
2) Zijn werkprogramma aan de specifieke kenmerken van de IFRS normen aangepast;
3) Een checklist gebruikt teneinde de volledigheid van de gegevens opgenomen in de toelichtingen na te gaan?</t>
  </si>
  <si>
    <t>Zie Par. A26-A33</t>
  </si>
  <si>
    <t>Zie Par. A34-A48</t>
  </si>
  <si>
    <t>Zie Par. A49-A51</t>
  </si>
  <si>
    <t>Zie Par. A57</t>
  </si>
  <si>
    <t>ISA 500.6</t>
  </si>
  <si>
    <t>Bij het opzetten en uitvoeren van controlewerkzaamheden ten behoeve van deze toetsingen dient de auditor:
(i) bij het proces van financiële verslaggeving betrokken personen om inlichtingen te verzoeken over ongepaste of ongebruikelijke activiteiten met betrekking tot de verwerking van journaalboekingen en andere aanpassingen;
(ii) een selectie te maken van journaalboekingen en andere aanpassingen die aan het einde van een verslagperiode zijn aangebracht; en
(iii) te overwegen of het nodig is journaalboekingen en andere aanpassingen die gedurende de verslagperiode zijn aangebracht, te toetsen. (Zie Par. A41-A44)</t>
  </si>
  <si>
    <t>Bij de uitvoering van deze beoordeling dient de auditor:
(i) te evalueren of de oordeelsvormingen en beslissingen van het management bij het maken van de in de financiële overzichten opgenomen schattingen, ook als deze op zichzelf beschouwd redelijk zijn, wijzen op een mogelijke tendentie bij het management van de entiteit die mogelijk een risico vormt op een afwijking van materieel belang die het gevolg is van fraude. Als dit het geval is, dient de auditor de schattingen als geheel te herbeoordelen; en
(ii) een retrospectieve beoordeling uit te voeren van de oordeelsvormingen en veronderstellingen van het management met betrekking tot significante schattingen die in de financiële overzichten van het voorgaande boekjaar zijn weerspiegeld. (Zie Par. A45-A46)</t>
  </si>
  <si>
    <t>Zie Par. A48</t>
  </si>
  <si>
    <t>ISA 240.33</t>
  </si>
  <si>
    <t>Zie Par. A7</t>
  </si>
  <si>
    <t>Zie Par. A2</t>
  </si>
  <si>
    <t>Zie Par. A3-A6</t>
  </si>
  <si>
    <t>Zie Par. A18-A19</t>
  </si>
  <si>
    <t>Zie Par. A54-A57</t>
  </si>
  <si>
    <t xml:space="preserve">ISA 505.12
</t>
  </si>
  <si>
    <t xml:space="preserve">ISA 330.22
</t>
  </si>
  <si>
    <t xml:space="preserve">ISA 505.16
</t>
  </si>
  <si>
    <t>Zie Par. A24-A25</t>
  </si>
  <si>
    <t xml:space="preserve">ISA 240.32(a)
</t>
  </si>
  <si>
    <t xml:space="preserve">ISA 240.32(b)
</t>
  </si>
  <si>
    <t>ISA 240.32(c)</t>
  </si>
  <si>
    <t>Zie Par. A8</t>
  </si>
  <si>
    <t>Zie Par. A22 – A23</t>
  </si>
  <si>
    <t>Zie Par. A47</t>
  </si>
  <si>
    <t xml:space="preserve">ISA 550.11
</t>
  </si>
  <si>
    <t xml:space="preserve">ISA 550.15
</t>
  </si>
  <si>
    <t>Zie Par. A1-A8</t>
  </si>
  <si>
    <t>Zie Par. A9 – A11</t>
  </si>
  <si>
    <t>Zie Par. A15 – A16</t>
  </si>
  <si>
    <t>Zie Par. A26 – A27</t>
  </si>
  <si>
    <t xml:space="preserve">ISA 501.5
</t>
  </si>
  <si>
    <t xml:space="preserve">ISA 501.6
</t>
  </si>
  <si>
    <t xml:space="preserve">ISA 501.7
</t>
  </si>
  <si>
    <t xml:space="preserve">ISA 501.8
</t>
  </si>
  <si>
    <t>Zie Par. A12 – A14</t>
  </si>
  <si>
    <t>Zie Par. A113 – A115</t>
  </si>
  <si>
    <t>Zie Par. A116 – A119</t>
  </si>
  <si>
    <t xml:space="preserve">ISA 540.15
</t>
  </si>
  <si>
    <t xml:space="preserve">ISA 540.9
</t>
  </si>
  <si>
    <t xml:space="preserve">ISA 540.13
</t>
  </si>
  <si>
    <t xml:space="preserve">ISA 540.17
</t>
  </si>
  <si>
    <t xml:space="preserve">ISA 540.18
</t>
  </si>
  <si>
    <t>Zie Par. A15 – A20</t>
  </si>
  <si>
    <t>Zie Par. A41</t>
  </si>
  <si>
    <t>Zie Par. A42</t>
  </si>
  <si>
    <t xml:space="preserve">ISA 402.9
</t>
  </si>
  <si>
    <t xml:space="preserve">ISA 402.10
</t>
  </si>
  <si>
    <t xml:space="preserve">ISA 402.12
</t>
  </si>
  <si>
    <t xml:space="preserve">ISA 402.20
</t>
  </si>
  <si>
    <t xml:space="preserve">ISA 570.10
</t>
  </si>
  <si>
    <t xml:space="preserve">ISA 570.22
</t>
  </si>
  <si>
    <t>Zie Par. A9</t>
  </si>
  <si>
    <t xml:space="preserve">ISA 510.6
</t>
  </si>
  <si>
    <t xml:space="preserve">ISA 510.7
</t>
  </si>
  <si>
    <t xml:space="preserve">ISA 570.12
</t>
  </si>
  <si>
    <t xml:space="preserve">ISA 570.16
</t>
  </si>
  <si>
    <t xml:space="preserve">ISA 510.10
</t>
  </si>
  <si>
    <t>Zie Par. A6</t>
  </si>
  <si>
    <t xml:space="preserve">ISA 610.9
</t>
  </si>
  <si>
    <t xml:space="preserve">ISA 610.11
</t>
  </si>
  <si>
    <t>Zie Par. A40</t>
  </si>
  <si>
    <t xml:space="preserve">ISA 620.9
</t>
  </si>
  <si>
    <t xml:space="preserve">ISA 620.8
</t>
  </si>
  <si>
    <t xml:space="preserve">ISA 620.11
</t>
  </si>
  <si>
    <t xml:space="preserve">ISA 620.12
</t>
  </si>
  <si>
    <t xml:space="preserve">ISA 620.13
</t>
  </si>
  <si>
    <t>Zie Par. A10 – A13</t>
  </si>
  <si>
    <t>Zie Par. A23 – A31</t>
  </si>
  <si>
    <t>Zie Par. A17 – A19</t>
  </si>
  <si>
    <t>Zie Par. A20 – A21</t>
  </si>
  <si>
    <t xml:space="preserve">ISA 520.6
</t>
  </si>
  <si>
    <t xml:space="preserve">ISA 450.5 
</t>
  </si>
  <si>
    <t xml:space="preserve">ISA 450.5
</t>
  </si>
  <si>
    <t xml:space="preserve">ISA 450.6
</t>
  </si>
  <si>
    <t xml:space="preserve">ISA 450.7
</t>
  </si>
  <si>
    <t xml:space="preserve">ISA 450.8
</t>
  </si>
  <si>
    <t xml:space="preserve">ISA 450.10
</t>
  </si>
  <si>
    <t xml:space="preserve">ISA 450.11
</t>
  </si>
  <si>
    <t xml:space="preserve">ISA 450.14
</t>
  </si>
  <si>
    <t>Zie Par. A24</t>
  </si>
  <si>
    <t xml:space="preserve">ISA 265.8
</t>
  </si>
  <si>
    <r>
      <rPr>
        <sz val="11"/>
        <rFont val="Calibri"/>
        <family val="2"/>
        <scheme val="minor"/>
      </rPr>
      <t>ISA 265.9</t>
    </r>
    <r>
      <rPr>
        <sz val="11"/>
        <color rgb="FFFF0000"/>
        <rFont val="Calibri"/>
        <family val="2"/>
        <scheme val="minor"/>
      </rPr>
      <t xml:space="preserve">
</t>
    </r>
  </si>
  <si>
    <r>
      <rPr>
        <sz val="11"/>
        <rFont val="Calibri"/>
        <family val="2"/>
        <scheme val="minor"/>
      </rPr>
      <t>ISA 265.11</t>
    </r>
    <r>
      <rPr>
        <sz val="11"/>
        <color rgb="FFFF0000"/>
        <rFont val="Calibri"/>
        <family val="2"/>
        <scheme val="minor"/>
      </rPr>
      <t xml:space="preserve">
</t>
    </r>
  </si>
  <si>
    <t xml:space="preserve">ISA 250.13
</t>
  </si>
  <si>
    <t xml:space="preserve">ISA 250.19
</t>
  </si>
  <si>
    <t>Zie Par. A15-A16</t>
  </si>
  <si>
    <t xml:space="preserve">ISA 560.10
</t>
  </si>
  <si>
    <t xml:space="preserve">ISA 260.14
</t>
  </si>
  <si>
    <t>Zie Par. A9-A10</t>
  </si>
  <si>
    <t xml:space="preserve">ISA 260.15
</t>
  </si>
  <si>
    <t xml:space="preserve">ISA 260.16
</t>
  </si>
  <si>
    <t>Zie Par. A2 – A6</t>
  </si>
  <si>
    <t>Zie Par. A15 – A18</t>
  </si>
  <si>
    <t xml:space="preserve">ISA 580.9
</t>
  </si>
  <si>
    <t xml:space="preserve">ISA 580.14
</t>
  </si>
  <si>
    <t xml:space="preserve">ISA 580.20
</t>
  </si>
  <si>
    <t xml:space="preserve">ISA 710.7 (a)
</t>
  </si>
  <si>
    <t>Zie Par. A23 – A25</t>
  </si>
  <si>
    <t>Zie Par. A26 – A27, A29 –
A31</t>
  </si>
  <si>
    <t xml:space="preserve">ISA 220.20
</t>
  </si>
  <si>
    <t>11. Als de eerder uitgebrachte controleverklaring over de voorgaande verslagperiode een oordeel met beperking, een oordeelonthouding of een afkeurend oordeel bevatte en de aangelegenheid die aanleiding gaf tot de aanpassing, niet is opgelost , dient de auditor zijn oordeel over de financiële overzichten over de lopende verslagperiode aan te passen.</t>
  </si>
  <si>
    <t xml:space="preserve">ISA 230.7
</t>
  </si>
  <si>
    <r>
      <t xml:space="preserve">ISA 230.8
</t>
    </r>
    <r>
      <rPr>
        <sz val="11"/>
        <color rgb="FFFF0000"/>
        <rFont val="Calibri"/>
        <family val="2"/>
        <scheme val="minor"/>
      </rPr>
      <t xml:space="preserve">
</t>
    </r>
  </si>
  <si>
    <t xml:space="preserve">ISA 230.9.(b)
</t>
  </si>
  <si>
    <t xml:space="preserve">ISA 230.9.(c)
</t>
  </si>
  <si>
    <t>Heeft de groepsauditor kennis genomen van de groep, haar omgeving en de groepsonderdelen (dochters) met inbegrip van de groepscontroles?</t>
  </si>
  <si>
    <t>ISA 580; ISA 240.39; ISA 560.9, Bijkomende norm op de ISA's</t>
  </si>
  <si>
    <t>ISA 220.19.(c)</t>
  </si>
  <si>
    <t>Article 143 W. Venn. en § 62 van de bijkomende norm op de ISA's</t>
  </si>
  <si>
    <t>§ 65 van de bijkomende norm op de ISA's</t>
  </si>
  <si>
    <t>De inspecteur verklaart dat de door hem geformuleerde opmerkingen werden besproken met het gecontroleerde revisorenkantoor en bevestigt dat alle van toepassing zijnde vragen zijn beantwoord:</t>
  </si>
  <si>
    <t xml:space="preserve">Betreft het een initiële controleopdracht (ISA 510)? </t>
  </si>
  <si>
    <t>6.3. Meedelen van tekortkomingen in de interne beheersing aan de met governance belaste personen en het management (ISA 265)</t>
  </si>
  <si>
    <t>ISA 315.5</t>
  </si>
  <si>
    <t xml:space="preserve">Zie Par. A36-A39
</t>
  </si>
  <si>
    <t>Referentie naar de 
onderbouwende
stukken in het auditdossier</t>
  </si>
  <si>
    <t>Blijkt uit het dossier dat de revisor de risico's op een afwijking van materieel belang op het niveau van de financiële overzichten en beweringen als gevolg van fraude of van fouten heeft geïdentificeerd of ingeschat, door inzicht te verwerven in de entiteit en haar omgeving, met inbegrip van haar interne beheersing, zodat een basis wordt verkregen voor het opzetten en implementeren van manieren om op de ingeschatte risico's op een afwijking van materieel belang in te spelen?</t>
  </si>
  <si>
    <t>Blijkt uit het dossier dat de revisor controlewerkzaamheden heeft opgezet en uitgevoerd op een wijze die hem in staat stelt voldoende en geschikte controle-informatie te verkrijgen teneinde redelijke conclusies te kunnen trekken waarop hij zijn oordeel kan baseren?</t>
  </si>
  <si>
    <t>Referentie naar de 
onderbouwende
stukken in het controledossier</t>
  </si>
  <si>
    <t>Nr. bijlage van inspecteur
als een inbreuk wordt
vastgesteld</t>
  </si>
  <si>
    <t>Blijkt uit het dossier dat de bedrijfsrevisor bewijskrachtig materiaal heeft verzameld dat hem toelaat de saldi te bekrachtigen van de rekeningen opgenomen in de staat van activa en passiva die bij het verslag van het bestuursorgaan is gevoegd?</t>
  </si>
  <si>
    <t>Blijkt uit het dossier dat de controlewerkzaamheden van de bedrijfsrevisor voldoende zijn om hem toe te laten te besluiten dat de staat die de activa- en passivatoestand weergeeft, een redelijke basis vormt voor de berekening van het netto- actief?</t>
  </si>
  <si>
    <t>Werd het verslag gedagtekend en ondertekend nadat de bedrijfsrevisor een schriftelijke bevestiging heeft verkregen van het bestuursorgaan aangaande de methoden volgens welke de ruilverhouding van de aandelen is vastgesteld?</t>
  </si>
  <si>
    <r>
      <t>Systeemgerichte controles (</t>
    </r>
    <r>
      <rPr>
        <i/>
        <sz val="10"/>
        <color theme="1"/>
        <rFont val="Calibri"/>
        <family val="2"/>
        <scheme val="minor"/>
      </rPr>
      <t>test of controls</t>
    </r>
    <r>
      <rPr>
        <sz val="10"/>
        <color theme="1"/>
        <rFont val="Calibri"/>
        <family val="2"/>
        <scheme val="minor"/>
      </rPr>
      <t>) 
in jaar N (</t>
    </r>
    <r>
      <rPr>
        <vertAlign val="superscript"/>
        <sz val="10"/>
        <color theme="1"/>
        <rFont val="Calibri"/>
        <family val="2"/>
        <scheme val="minor"/>
      </rPr>
      <t>2</t>
    </r>
    <r>
      <rPr>
        <sz val="10"/>
        <color theme="1"/>
        <rFont val="Calibri"/>
        <family val="2"/>
        <scheme val="minor"/>
      </rPr>
      <t>)
(vragen 4.1. en 4.2.)</t>
    </r>
  </si>
  <si>
    <r>
      <t>Significant risico (</t>
    </r>
    <r>
      <rPr>
        <i/>
        <sz val="10"/>
        <color theme="1"/>
        <rFont val="Calibri"/>
        <family val="2"/>
        <scheme val="minor"/>
      </rPr>
      <t>significant risk</t>
    </r>
    <r>
      <rPr>
        <sz val="10"/>
        <color theme="1"/>
        <rFont val="Calibri"/>
        <family val="2"/>
        <scheme val="minor"/>
      </rPr>
      <t>) (</t>
    </r>
    <r>
      <rPr>
        <vertAlign val="superscript"/>
        <sz val="10"/>
        <color theme="1"/>
        <rFont val="Calibri"/>
        <family val="2"/>
        <scheme val="minor"/>
      </rPr>
      <t>1</t>
    </r>
    <r>
      <rPr>
        <sz val="10"/>
        <color theme="1"/>
        <rFont val="Calibri"/>
        <family val="2"/>
        <scheme val="minor"/>
      </rPr>
      <t>)</t>
    </r>
  </si>
  <si>
    <r>
      <t>Systeemgerichte controles (</t>
    </r>
    <r>
      <rPr>
        <i/>
        <sz val="10"/>
        <color theme="1"/>
        <rFont val="Calibri"/>
        <family val="2"/>
        <scheme val="minor"/>
      </rPr>
      <t>test of controls</t>
    </r>
    <r>
      <rPr>
        <sz val="10"/>
        <color theme="1"/>
        <rFont val="Calibri"/>
        <family val="2"/>
        <scheme val="minor"/>
      </rPr>
      <t>) (</t>
    </r>
    <r>
      <rPr>
        <vertAlign val="superscript"/>
        <sz val="10"/>
        <color theme="1"/>
        <rFont val="Calibri"/>
        <family val="2"/>
        <scheme val="minor"/>
      </rPr>
      <t>4</t>
    </r>
    <r>
      <rPr>
        <sz val="10"/>
        <color theme="1"/>
        <rFont val="Calibri"/>
        <family val="2"/>
        <scheme val="minor"/>
      </rPr>
      <t>)
(vragen 4.1. en 4.2.)</t>
    </r>
  </si>
  <si>
    <t>Hoog niveau 
gegevensgerichte controles</t>
  </si>
  <si>
    <t>Gemiddeld/Hoog niveau gegevensgerichte controles</t>
  </si>
  <si>
    <t>Laag/Gemiddeld niveau
gegevensgerichte controles</t>
  </si>
  <si>
    <t>Laag niveau
gegevensgerichte controles</t>
  </si>
  <si>
    <t>Gemiddeld/Hoog niveau 
gegevensgerichte controles</t>
  </si>
  <si>
    <t>Beursgenoteerd op een niet gereglementeerde markt</t>
  </si>
  <si>
    <t>Uitkering van een interimdividend</t>
  </si>
  <si>
    <t>Beperking of opheffing van het voorkeurrecht</t>
  </si>
  <si>
    <t>Fusies en splitsingen van vennotschappen</t>
  </si>
  <si>
    <t>Openbare inschrijving/inschrijvingsrecht op converteerbare obligaties</t>
  </si>
  <si>
    <t xml:space="preserve">Blijkt uit het dossier dat de bedrijfsrevisor heeft geëvalueerd of hij over de nodige bekwaamheid, medewerking en tijd beschikt om de opdracht goed uit te voeren, alvorens deze te aanvaarden? </t>
  </si>
  <si>
    <t>Bevat het dossier een schriftelijke en getekende opdrachtbrief (incl. objectieven, reikwijdte, verantwoordelijkheden van de bedrijfsrevisor en van het management), die werd opgesteld voorafgaand aan de uitvoering van de opdracht?</t>
  </si>
  <si>
    <t>Werd het bedrag van de erelonen vastgelegd in de notulen van de Algemene vergadering?</t>
  </si>
  <si>
    <t>Werd de benoeming van de commissaris in het Belgisch Staatsblad gepubliceerd?</t>
  </si>
  <si>
    <t>Werd een cliëntendossier aangelegd?</t>
  </si>
  <si>
    <t>e) dat interne beheerssystemen gelinkt aan een significant risico jaarlijks worden gecontroleerd  ?</t>
  </si>
  <si>
    <t>Blijkt uit het dossier dat de effectieve uitvoering van de algehele controleaanpak werd gevolgd ?</t>
  </si>
  <si>
    <t>Blijkt uit het dossier dat voldoende controlewerkzaamheden werden uitgevoerd die de verklaring kunnen onderbouwen?</t>
  </si>
  <si>
    <t>Is de voorraad van materieel belang voor de financiële overzichten?</t>
  </si>
  <si>
    <t>Blijkt uit het dossier dat een schriftelijke bevestiging van het management werd bekomen en door de gepaste personen werd ondertekend?</t>
  </si>
  <si>
    <t>Blijkt uit het dossier dat de proef- en saldilijst aansluit met de jaarrekening zonder toevoegingen of weglatingen?</t>
  </si>
  <si>
    <t>Blijkt uit de verklaring welk boekhoudkundig referentiekader werd gebruikt bij de opmaak van de jaarrekeningen?</t>
  </si>
  <si>
    <t>Blijkt uit het dossier dat de controledocumentatie tijdig werd opgemaakt?</t>
  </si>
  <si>
    <r>
      <t>Blijkt uit het dossier en de verkregen controle-informatie (</t>
    </r>
    <r>
      <rPr>
        <i/>
        <sz val="11"/>
        <rFont val="Calibri"/>
        <family val="2"/>
        <scheme val="minor"/>
      </rPr>
      <t>audit evidence</t>
    </r>
    <r>
      <rPr>
        <sz val="11"/>
        <rFont val="Calibri"/>
        <family val="2"/>
        <scheme val="minor"/>
      </rPr>
      <t>) dat de gepaste verklaring werd uitgebracht?</t>
    </r>
  </si>
  <si>
    <t xml:space="preserve">ISA 240.15
</t>
  </si>
  <si>
    <t>ISA 560.15</t>
  </si>
  <si>
    <t xml:space="preserve">ISA 260.23
</t>
  </si>
  <si>
    <t>Ingeval oprichting van een vennootschap, blijkt uit het dossier dat de bedrijfsrevisor heeft vastgesteld of het deel van het kapitaal, dat aan iedere inbrenger in natura wordt toegekend, gelijk is aan de nettowaarde van iedere inbreng in natura?</t>
  </si>
  <si>
    <t>Type onderneming:</t>
  </si>
  <si>
    <t>Gecontroleerde beweringen:
Completeness/Volledigheid
Existence/Bestaan
Accuracy/Nauwkeurigheid
Valuation/Waardering
Occurence/Voorkomen
Presentation/Classificatie</t>
  </si>
  <si>
    <t xml:space="preserve">Bestaat er een significante twijfel over het vermogen van de gecontroleerde entiteit om haar continuïteit te handhaven (ISA 570)? </t>
  </si>
  <si>
    <t>Werd er gebruik gemaakt van de werkzaamheden van een door de auditor ingeschakelde deskundige (inzake andere materies dan de boekhouding of de audit) (ISA 620)?</t>
  </si>
  <si>
    <t>Werd een opdrachtgerichte kwaliteitsbeoordeling uitgevoerd voor controles van financiële overzichten van entiteiten genoteerd op een niet-gereglementeerde markt, alsmede voor eventuele andere controleopdrachten waarvan het kantoor heeft vastgesteld dat een opdrachtgerichte kwaliteitscontrole noodzakelijk is (ISA 220)?</t>
  </si>
  <si>
    <r>
      <rPr>
        <u/>
        <sz val="10"/>
        <color theme="1"/>
        <rFont val="Calibri"/>
        <family val="2"/>
        <scheme val="minor"/>
      </rPr>
      <t>Uitzondering</t>
    </r>
    <r>
      <rPr>
        <sz val="10"/>
        <rFont val="Calibri"/>
        <family val="2"/>
        <scheme val="minor"/>
      </rPr>
      <t xml:space="preserve"> : In bepaalde omstandigheden kan de auditor evenwel bepalen dat hij geen auditaanpak wenst uit te werken gebaseerd op de interne controle van een specifiek significant risico. Dit kan het geval zijn indien de werkzaamheden van de auditor met betrekking tot risico-inschatting geen effectieve interne beheersingsmaatregelen aan het licht hebben gebracht of indien de aanpak gebaseerd op het nazicht van de werking van de interne controle in deze omstandigheden inefficient zou zijn. Op grond daarvan heeft de auditor niet de intentie te steunen op de effectieve werking van de interne beheersingsmaatregelen bij het bepalen van de aard, timing en omvang van de substantieve testen.</t>
    </r>
  </si>
  <si>
    <r>
      <t>Optioneel en, desgevallend, via toepassing van een rotatieplan op 3 jaar (voor zover het behoud van de toepasselijke controles, zoals getest tijdens de voorgaande audits, werden nagekeken via een "</t>
    </r>
    <r>
      <rPr>
        <i/>
        <sz val="10"/>
        <rFont val="Calibri"/>
        <family val="2"/>
        <scheme val="minor"/>
      </rPr>
      <t>walk through</t>
    </r>
    <r>
      <rPr>
        <sz val="10"/>
        <rFont val="Calibri"/>
        <family val="2"/>
        <scheme val="minor"/>
      </rPr>
      <t>").</t>
    </r>
  </si>
  <si>
    <t>7.2. Auditrapport (ISA 700-705-706-710-720)</t>
  </si>
  <si>
    <t xml:space="preserve">Werden de regels inzake ethische voorschriften (integriteit, objectiviteit, vakbekwaamheid en zorgvuldigheid, geheimhouding en professioneel gedrag) en onafhankelijkheid (inclusief de onafhankelijkheid qua geesteshouding als in schijn) nageleefd en werd daartoe de nodige documentatie voorzien? </t>
  </si>
  <si>
    <t>ISA 200.14
Artikel 12 § 1-3, 5 en artikel 15 van de Wet van 7/12/2016</t>
  </si>
  <si>
    <t>ISA 210.6, 9 en 10
Artikel 21 van de Wet van 7/12/2016</t>
  </si>
  <si>
    <t>Artikel 18 van de Wet van 7/12/2016</t>
  </si>
  <si>
    <t>(b) de aard van de entiteit, met inbegrip van:
(i) haar activiteiten;
(ii) haar eigendoms- en governancestructuur;
(iii) de soorten investeringen die de entiteit doet en voornemens is te doen, met inbegrip van investeringen in voor een bijzonder doel opgerichte entiteiten; en
(iv) de wijze waarop de entiteit is gestructureerd en wordt gefinancierd; 
teneinde in staat te zijn inzicht te verwerven in de transactiestromen, rekeningsaldi en toelichtingen die in de financiële overzichten zijn te verwachten?</t>
  </si>
  <si>
    <t>(c) de keuze en toepassing door de entiteit van grondslagen voor financiële verslaggeving, met inbegrip van de redenen voor wijzigingen in die grondslagen?</t>
  </si>
  <si>
    <t>(c) de daarmee verband houdende administratieve vastleggingen, onderbouwende informatie en specifieke in de financiële overzichten opgenomen rekeningen die voor het tot stand brengen, vastleggen, verwerken en rapporteren van transacties worden gebruikt?
Dit omvat de correctie van onjuiste informatie en de wijze waarop informatie in het grootboek wordt verwerkt. De vastleggingen kunnen handmatig of elektronisch tot stand worden gebracht.</t>
  </si>
  <si>
    <t>2.2. Verplichtingen inzake fraude (ISA 240)</t>
  </si>
  <si>
    <t>Zie Par. A10-A11</t>
  </si>
  <si>
    <t>Werden er besprekingen gevoerd binnen het opdrachtteam inzake het frauderisico en de hierop betrekking hebbende auditmethodologie?</t>
  </si>
  <si>
    <r>
      <t xml:space="preserve">Werden er inzake het frauderisico besprekingen gevoerd met de betrokken partijen binnen de gecontroleerde entiteit (directie, met governance belaste personen, interne auditors, boekhouding, management, bestuursorgaan, auditcomité)  teneinde inzicht te verkrijgen in het toezicht dat wordt uitgeoefend door deze organen?
</t>
    </r>
    <r>
      <rPr>
        <sz val="10"/>
        <color rgb="FFFF0000"/>
        <rFont val="Arial"/>
        <family val="2"/>
      </rPr>
      <t/>
    </r>
  </si>
  <si>
    <r>
      <t xml:space="preserve">Zie Par. A12-A21
</t>
    </r>
    <r>
      <rPr>
        <u/>
        <sz val="11"/>
        <rFont val="Calibri"/>
        <family val="2"/>
        <scheme val="minor"/>
      </rPr>
      <t>Overwegingen die specifiek voor kleinere entiteiten gelden:</t>
    </r>
    <r>
      <rPr>
        <sz val="11"/>
        <rFont val="Calibri"/>
        <family val="2"/>
        <scheme val="minor"/>
      </rPr>
      <t xml:space="preserve">
A13. In sommige entiteiten, met name in kleinere entiteiten, kan de inschatting door het management zich concentreren op de risico's op personeelsfraude of oneigenlijke toe-eigening van activa.
A21. In sommige gevallen zijn alle met governance belaste personen betrokken bij het leiden van de entiteit. Dit kan zich voordoen in een kleine entiteit die door één eigenaar wordt bestuurd en waar niemand anders met governance is belast. In die gevallen onderneemt de auditor gewoonlijk geen actie omdat er geen toezicht wordt uitgeoefend dat los staat van het management.
A27. In het geval van een kleine entiteit is het mogelijk dat sommige van of al deze overwegingen niet van toepassing of minder relevant zijn. Zo heeft een kleinere entiteit mogelijk geen schriftelijke gedragscode, maar heeft ze in plaats daarvan door mondelinge communicatie en door voorbeeldgedrag van het management een bedrijfscultuur ontwikkeld die het belang van integriteit en ethisch handelen benadrukt. Een door één persoon gedomineerd management in een kleine entiteit is op zich gewoonlijk geen indicatie dat het management geen passende houding met betrekking tot de interne beheersing en het proces van financiële verslaggeving uitdraagt en overbrengt. In sommige entiteiten is het mogelijk dat de noodzaak om goedkeuring van het management te krijgen de in andere opzichten tekortschietende interne beheersingsmaatregelen compenseert en het risico van werknemersfraude beperkt. Het fet dat het management door één persoon wordt gedomineerd kan echter een potentiële tekortkoming in de interne beheersing vormen, aangezien het management dan de gelegenheid heeft om de interne beheersingsmaatregelen te doorbreken. </t>
    </r>
  </si>
  <si>
    <t>Blijkt uit het dossier dat de veronderstelde frauderisico's werden geïdentificeerd en ingeschat (verduistering van activa, onjuiste weergave van financiële overzichten, opzettelijk verkeerd toepassen van boekhoudprincipes, risico's inzake opbrengsterkenning)?</t>
  </si>
  <si>
    <r>
      <t>Blijkt uit het dossier dat een uitvoeringsmaterialiteit (</t>
    </r>
    <r>
      <rPr>
        <i/>
        <sz val="11"/>
        <rFont val="Calibri"/>
        <family val="2"/>
        <scheme val="minor"/>
      </rPr>
      <t>performance materiality</t>
    </r>
    <r>
      <rPr>
        <sz val="11"/>
        <rFont val="Calibri"/>
        <family val="2"/>
        <scheme val="minor"/>
      </rPr>
      <t>) werd berekend voor de inschatting van de risico’s op een afwijking van materieel belang en de bepaling van de aard, timing en omvang van verdere controlewerkzaamheden?</t>
    </r>
  </si>
  <si>
    <t>Zie Par. A1- A5</t>
  </si>
  <si>
    <t>ISA 300.7 en 8</t>
  </si>
  <si>
    <r>
      <t xml:space="preserve">Zie Par. A8-A11
Uit de controleaanpak moet duidelijk blijken welke rekeningen zullen worden gecontroleerd via welke auditflow (systeemgericht/gegevensgericht), of er al dan niet beroep wordt gedaan op deskundigen, etc.
</t>
    </r>
    <r>
      <rPr>
        <u/>
        <sz val="11"/>
        <rFont val="Calibri"/>
        <family val="2"/>
        <scheme val="minor"/>
      </rPr>
      <t>Overwegingen die specifiek voor kleine entiteiten gelden:</t>
    </r>
    <r>
      <rPr>
        <sz val="11"/>
        <rFont val="Calibri"/>
        <family val="2"/>
        <scheme val="minor"/>
      </rPr>
      <t xml:space="preserve">
A11. Bij kleine entiteiten kan de gehele controle door een zeer klein opdrachtteam worden uitgevoerd. Bij veel controles van kleine entiteiten wordt de opdracht volledig uitgevoerd door de opdrachtpartner (die een zelfstandige beroepsbeoefenaar kan zijn), samenwerkend met één lid van het opdrachtteam (of zonder leden van het opdrachtteam). Bij een kleiner opdrachtteam verlopen de coördinatie van en de communicatie tussen de teamleden eenvoudiger. Voor deze entiteiten behoeft het vaststellen van de algehele controleaanpak voor de opdracht niet ingewikkeld of tijdrovend te zijn; dit zal afhankelijk zijn van de grootte van de entiteit, de complexiteit van de controle en de omvang van het opdrachtteam. Zo kan bij de afronding van de voorafgaande controle aan de hand van de werkdocumenten een kort memorandum worden opgesteld waarin de aandacht wordt gevestigd op de problemen die tijdens de pas afgeronde controle zijn geïdentificeerd en dat tijdens de lopende periode op basis van besprekingen met de eigenaar-bestuurder wordt bijgewerkt. Voor zover dit de in ISA300.8 genoemde aangelegenheden behandelt, kan dit dan dienen als de documentatie voor de controleaanpak voor de lopende controleopdracht.</t>
    </r>
  </si>
  <si>
    <t xml:space="preserve">ISA 300.9
</t>
  </si>
  <si>
    <r>
      <t xml:space="preserve">Zie Par. A12
</t>
    </r>
    <r>
      <rPr>
        <u/>
        <sz val="11"/>
        <rFont val="Calibri"/>
        <family val="2"/>
        <scheme val="minor"/>
      </rPr>
      <t>Overwegingen die specifiek voor kleine entiteiten gelden:</t>
    </r>
    <r>
      <rPr>
        <sz val="11"/>
        <rFont val="Calibri"/>
        <family val="2"/>
        <scheme val="minor"/>
      </rPr>
      <t xml:space="preserve">
A19. Voor het controleprogramma kunnen standaardcontroleprogramma's of checklists (zie Par. A17) worden gehanteerd die zijn opgesteld in de veronderstelling dat het om een beperkt aantal relevante interne beheersingsactiviteiten gaat, hetgeen bij een kleine entiteit doorgaans het geval is, mits zij aan de omstandigheden van de opdracht, met inbegrip van de risico-inschatting door de auditor, worden aangepast.</t>
    </r>
  </si>
  <si>
    <r>
      <t xml:space="preserve">A21. Het toetsen van de effectieve werking van interne beheersingsmaatregelen verschilt van het verwerven van inzicht bij het evalueren van de opzet </t>
    </r>
    <r>
      <rPr>
        <i/>
        <sz val="11"/>
        <rFont val="Calibri"/>
        <family val="2"/>
        <scheme val="minor"/>
      </rPr>
      <t xml:space="preserve">(design) </t>
    </r>
    <r>
      <rPr>
        <sz val="11"/>
        <rFont val="Calibri"/>
        <family val="2"/>
        <scheme val="minor"/>
      </rPr>
      <t xml:space="preserve">en implementatie </t>
    </r>
    <r>
      <rPr>
        <i/>
        <sz val="11"/>
        <rFont val="Calibri"/>
        <family val="2"/>
        <scheme val="minor"/>
      </rPr>
      <t>(implementation)</t>
    </r>
    <r>
      <rPr>
        <sz val="11"/>
        <rFont val="Calibri"/>
        <family val="2"/>
        <scheme val="minor"/>
      </rPr>
      <t xml:space="preserve"> van interne beheersingsmaatregelen. Dezelfde soorten controlewerkzaamheden worden evenwel gehanteerd. Daarom kan de auditor beslissen dat het efficiënt is de effectieve werking van interne beheersingsmaatregelen </t>
    </r>
    <r>
      <rPr>
        <i/>
        <sz val="11"/>
        <rFont val="Calibri"/>
        <family val="2"/>
        <scheme val="minor"/>
      </rPr>
      <t xml:space="preserve">(effectiveness) </t>
    </r>
    <r>
      <rPr>
        <sz val="11"/>
        <rFont val="Calibri"/>
        <family val="2"/>
        <scheme val="minor"/>
      </rPr>
      <t>op hetzelfde moment te toetsen als het evalueren van de opzet daarvan en het vaststellen dat die zijn geïmplementeerd.</t>
    </r>
  </si>
  <si>
    <t>Zie Par. A33-A34</t>
  </si>
  <si>
    <r>
      <t xml:space="preserve">Zie Par. A30-A31
A30. In sommige gevallen kan het noodzakelijk zijn controle-informatie te verkrijgen ter ondersteuning van de effectieve werking van indirecte beheersingsmaatregelen. Wanneer bijvoorbeeld de auditor besluit een toetsing uit te voeren op de effectiviteit van een beoordeling door een gebruiker van een uitzonderingsrapportage waarin verkopen staan vermeld die de toegestane kredietlimiet overschrijden, vormen zowel de beoordeling door de gebruiker als de daarmee verband houdende opvolging de interne beheersingsmaatregel die voor de auditor van direct belang is. Interne beheersingsmaatregelen met betrekking tot de nauwkeurigheid van de in de rapportage opgenomen informatie (bijvoorbeeld de </t>
    </r>
    <r>
      <rPr>
        <i/>
        <sz val="11"/>
        <rFont val="Calibri"/>
        <family val="2"/>
        <scheme val="minor"/>
      </rPr>
      <t>general IT controls</t>
    </r>
    <r>
      <rPr>
        <sz val="11"/>
        <rFont val="Calibri"/>
        <family val="2"/>
        <scheme val="minor"/>
      </rPr>
      <t>) worden aangeduid als “indirecte” interne beheersingsmaatregelen.</t>
    </r>
  </si>
  <si>
    <t xml:space="preserve">ISA 330.14
</t>
  </si>
  <si>
    <r>
      <t>a) bij vorige controles werd besloten dat de controles als effectief werden beschouwd (</t>
    </r>
    <r>
      <rPr>
        <i/>
        <sz val="11"/>
        <rFont val="Calibri"/>
        <family val="2"/>
        <scheme val="minor"/>
      </rPr>
      <t>effective)</t>
    </r>
    <r>
      <rPr>
        <sz val="11"/>
        <rFont val="Calibri"/>
        <family val="2"/>
        <scheme val="minor"/>
      </rPr>
      <t>?</t>
    </r>
  </si>
  <si>
    <r>
      <t xml:space="preserve">b) bij vorige controles werd besloten dat de </t>
    </r>
    <r>
      <rPr>
        <i/>
        <sz val="11"/>
        <rFont val="Calibri"/>
        <family val="2"/>
        <scheme val="minor"/>
      </rPr>
      <t>general IT controls</t>
    </r>
    <r>
      <rPr>
        <sz val="11"/>
        <rFont val="Calibri"/>
        <family val="2"/>
        <scheme val="minor"/>
      </rPr>
      <t xml:space="preserve"> als effectief werden beschouwd?</t>
    </r>
  </si>
  <si>
    <t>d) de interne beheersingsmaatregelen ten minste één keer per drie controles worden getoetst, wanneer zich geen wijzigingen hebben voorgedaan in die interne beheersingsmaatregelen na afloop van de vorige controle?</t>
  </si>
  <si>
    <t>c) controle-informatie  werd verkregen over de vraag of er significante wijzigingen in die interne beheersingsmaatregelen hebben voorgedaan, door het verzoeken om inlichtingen in combinatie met waarneming of inspectie ?</t>
  </si>
  <si>
    <t>Werden de conclusies betreffende het steunen op voorgaande controle getoetste maatregelen opgenomen in de controledocumentatie?</t>
  </si>
  <si>
    <t>Het gebruiken van steekproeven bij een controle - Het verrichten van controlewerkzaamheden op minder dan 100 % van de elementen binnen een voor de controle relevantie populatie op zodanige wijze dat alle steekproefeenheden geselecteerd kunnen worden, zodat de auditor een redelijke basis krijgt voor conclusies over de populatie als geheel.</t>
  </si>
  <si>
    <r>
      <t xml:space="preserve">Par. A11 - </t>
    </r>
    <r>
      <rPr>
        <u/>
        <sz val="11"/>
        <rFont val="Calibri"/>
        <family val="2"/>
        <scheme val="minor"/>
      </rPr>
      <t xml:space="preserve">Bijlage 2. </t>
    </r>
    <r>
      <rPr>
        <sz val="11"/>
        <rFont val="Calibri"/>
        <family val="2"/>
        <scheme val="minor"/>
      </rPr>
      <t>Voorbeelden van factoren die de steekproefomvang bij toetsingen van interne beheersingsmaatregelen beïnvloeden:
1. Toename van de mate waarin de auditor in zijn risico-inschatting rekening houdt met de relevante interne beheersingsmaatregelen.
2. Toename van de toelaatbare mate van deviatie
3. Toename van de verwachte mate van deviatie in de te toetsen populatie
4. Toename van het door de auditor gewenste niveau van zekerheid dat de toelaatbare mate van mate van deviatie niet wordt overschreden door de werkelijke mate van mate van deviatie in de populatie</t>
    </r>
  </si>
  <si>
    <t>Blijkt uit de steekproef dat de te toetsen elementen op zodanige wijze werden geselecteerd dat elke steekproefeenheid in de populatie geselecteerd kon worden?</t>
  </si>
  <si>
    <t xml:space="preserve">Blijkt uit het dossier dat op elk geselecteerd element de controlewerkzaamheden werden uitgevoerd of werd indien niet toepasbaar een vervangend element geselecteerd, dan wel een alternatieve controlewerkzaamheid uitgevoerd? </t>
  </si>
  <si>
    <t>Blijkt uit het dossier dat de verwachting ten aanzien van vastgelegde bedragen of verhoudingscijfers voldoende nauwkeurig is?</t>
  </si>
  <si>
    <t>Blijkt uit het dossier dat een bedrag werd bepaald van eventuele verschillen tussen de vastgelegde bedragen en de verwachten waarden die aanvaardbaar zijn zonder verder onderzoek?</t>
  </si>
  <si>
    <r>
      <t>5.3. Controle-informatie (</t>
    </r>
    <r>
      <rPr>
        <i/>
        <sz val="10"/>
        <color theme="1"/>
        <rFont val="Calibri"/>
        <family val="2"/>
        <scheme val="minor"/>
      </rPr>
      <t>Audit evidence</t>
    </r>
    <r>
      <rPr>
        <sz val="10"/>
        <color theme="1"/>
        <rFont val="Calibri"/>
        <family val="2"/>
        <scheme val="minor"/>
      </rPr>
      <t>) (ISA 500)</t>
    </r>
  </si>
  <si>
    <r>
      <t xml:space="preserve">A11 - </t>
    </r>
    <r>
      <rPr>
        <u/>
        <sz val="11"/>
        <rFont val="Calibri"/>
        <family val="2"/>
        <scheme val="minor"/>
      </rPr>
      <t xml:space="preserve">Bijlage 3 - </t>
    </r>
    <r>
      <rPr>
        <sz val="11"/>
        <rFont val="Calibri"/>
        <family val="2"/>
        <scheme val="minor"/>
      </rPr>
      <t>Voorbeelden van factoren die de steekproefomvang bij detailcontroles beïnvloeden
1. Hogere inschatting door de auditor van het risico op een afwijking van materieel belang
2. Toename van het gebruik van andere gegevensgerichte controles op dezelfde bewering
3. Toename van het door de auditor gewenste niveau van zekerheid dat de toelaatbare afwijking niet wordt overschreden door de werkelijke afwijking in de populatie
4. Toename van de toelaatbare afwijking
5. Toename van het bedrag aan afwijkingen dat de auditor verwacht aan te treffen in de populatie
6. Stratificatie van de populatie indien passend</t>
    </r>
  </si>
  <si>
    <t>ISA 240.31 Het management bevindt zich in een unieke positie om fraude te plegen, omdat het in staat is de administratieve vastleggingen te manipuleren en frauduleuze financiële overzichten op te stellen door interne beheersingsmaatregelen te doorbreken die anderszins effectief lijken te werken. Hoewel het risico dat het management interne beheersingsmaatregelen doorbreekt in sommige entiteiten groter is dan in andere, is het in alle entiteiten aanwezig. Als gevolg van de onvoorspelbaarheid van de wijze waarop het management interne beheersingsmaatregelen doorbreekt, vormt dit een risico op een afwijking van materieel belang die het gevolg is van fraude en vormt het om die reden een significant risico.</t>
  </si>
  <si>
    <t>- banken (rekening houdende met buitenbalans rechten en verplichtingen)?</t>
  </si>
  <si>
    <t>- hypotheekbewaarders?</t>
  </si>
  <si>
    <t>- kadaster?</t>
  </si>
  <si>
    <t>- andere? (Gelieve toe te lichten)</t>
  </si>
  <si>
    <t>Werden afdoende alternatieve controlewerkzaamheden uitgevoerd bij elk niet ontvangen antwoord?</t>
  </si>
  <si>
    <t xml:space="preserve">ISA 505.8 en 9
</t>
  </si>
  <si>
    <t xml:space="preserve">ISA 550.20 tot 550.24
</t>
  </si>
  <si>
    <t>Rechtszaken en claims</t>
  </si>
  <si>
    <t>Zie Par. A39-A44
De aard en de omvang van deze beoordeling door de auditor houdt rekening met de aard van de schattingen en met de vraag of de uit de beoordeling verkregen informatie relevant zou zijn voor het identificeren en inschatten van risico's op een afwijking van materieel belang in schattingen die in de financiële overzichten over de huidige verslagperiode zijn gemaakt.</t>
  </si>
  <si>
    <r>
      <t xml:space="preserve">Zie Par. A22-A38
</t>
    </r>
    <r>
      <rPr>
        <u/>
        <sz val="11"/>
        <rFont val="Calibri"/>
        <family val="2"/>
        <scheme val="minor"/>
      </rPr>
      <t>Overwegingen die specifiek voor kleinere entiteiten gelden:</t>
    </r>
    <r>
      <rPr>
        <sz val="11"/>
        <rFont val="Calibri"/>
        <family val="2"/>
        <scheme val="minor"/>
      </rPr>
      <t xml:space="preserve">
A21. Het verkrijgen van dit inzicht is bij kleinere entiteiten vaak minder complex omdat hun bedrijfsactiviteiten vaak beperkt en hun transacties minder complex zijn. Bovendien bepaalt vaak één persoon, bijvoorbeeld de eigenaar-bestuurder, of het nodig is een schatting te maken, waardoor de auditor gerichter om inlichtingen kan verzoeken.
A30. In kleinere entiteiten zijn de omstandigheden die een schatting noodzakelijk maken vaak van dien aard dat de eigenaar-bestuurder in staat is de vereiste puntschatting te maken. In sommige gevallen zal echter een deskundige nodig zijn. Een bespreking met de eigenaar-bestuurder in een vroeg stadium van de controle over de aard van eventuele schattingen, de volledigheid van de vereiste schattingen alsmede de adequaatheid van het schattingsproces,kan de eigenaar-bestuurder helpen bepalen of het nodig is een deskundige in te schakelen. 
</t>
    </r>
  </si>
  <si>
    <r>
      <t xml:space="preserve">Zie Par. A31 – A45
</t>
    </r>
    <r>
      <rPr>
        <u/>
        <sz val="11"/>
        <rFont val="Calibri"/>
        <family val="2"/>
        <scheme val="minor"/>
      </rPr>
      <t xml:space="preserve">
Overwegingen die specifiek voor kleinere entiteiten gelden:</t>
    </r>
    <r>
      <rPr>
        <sz val="11"/>
        <rFont val="Calibri"/>
        <family val="2"/>
        <scheme val="minor"/>
      </rPr>
      <t xml:space="preserve">
A41. Een kleinere entiteit beschikt mogelijk niet over dezelfde, met de verschillende bevoegdheids- en goedkeuringniveaus samenhangende, interne beheersingsmaatregelen als een grotere entiteit. De auditor kan bij de controle van een kleinere entiteit voor het verkrijgen van controle-informatie betreffende de geldigheid van significante transacties met verbonden partijen die buiten het normale verloop van de bedrijfsvoering van de entiteit vallen, dan ook in mindere mate op autorisatie en goedkeuring terugvallen. In plaats daarvan kan de auditor het uitvoeren van andere controlewerkzaamheden in overweging nemen zoals onderzoek van relevante documenten, bevestiging van specifieke aspecten van de transacties met relevante partijen of waarneming van betrokkenheid van de eigenaar-bestuurder bij de transacties. </t>
    </r>
  </si>
  <si>
    <r>
      <t xml:space="preserve">Zie Par. A15-A16
A11.Indien de auditor niet in staat is om de opgezette controlewerkzaamheden dan wel passende alternatieve controlewerkzaamheden uit te voeren op een geselecteerd element, dient hij dat element, in het geval van een toetsing van interne beheersingsmaatregelen, als een deviatie van de voorgeschreven interne beheersingsmaatregel te behandelen, en in het geval van een detailcontrole, </t>
    </r>
    <r>
      <rPr>
        <u/>
        <sz val="11"/>
        <rFont val="Calibri"/>
        <family val="2"/>
        <scheme val="minor"/>
      </rPr>
      <t>als een afwijking.</t>
    </r>
  </si>
  <si>
    <r>
      <t xml:space="preserve">Zie Par. A15-A16
A11.Indien de auditor niet in staat is om de opgezette controlewerkzaamheden dan wel passende alternatieve controlewerkzaamheden uit te voeren op een geselecteerd element, dient hij dat element, in het geval van een toetsing van interne beheersingsmaatregelen, als een </t>
    </r>
    <r>
      <rPr>
        <u/>
        <sz val="11"/>
        <rFont val="Calibri"/>
        <family val="2"/>
        <scheme val="minor"/>
      </rPr>
      <t>deviatie van de voorgeschreven interne beheersingsmaatregel</t>
    </r>
    <r>
      <rPr>
        <sz val="11"/>
        <rFont val="Calibri"/>
        <family val="2"/>
        <scheme val="minor"/>
      </rPr>
      <t xml:space="preserve"> te behandelen, en in het geval van een detailcontrole, als een afwijking.</t>
    </r>
  </si>
  <si>
    <t>Zie Par. A17-A20
Deze procedures omvatten:
(a) het verzoeken om inlichtingen bij het management en, indien van
toepassing, bij anderen binnen de entiteit, met inbegrip van de interne
juridisch adviseur;
(b) het doornemen van de notulen van de vergaderingen van de met governance
belaste personen, alsmede van de correspondentie tussen de entiteit en haar
externe juridisch adviseur; en
(c) het doornemen van kostenrekeningen met betrekking tot juridische kosten.</t>
  </si>
  <si>
    <r>
      <t xml:space="preserve">Zie Par. A59-A95
</t>
    </r>
    <r>
      <rPr>
        <u/>
        <sz val="11"/>
        <rFont val="Calibri"/>
        <family val="2"/>
        <scheme val="minor"/>
      </rPr>
      <t xml:space="preserve">
Overwegingen die specifiek voor kleinere entiteiten gelden:</t>
    </r>
    <r>
      <rPr>
        <sz val="11"/>
        <rFont val="Calibri"/>
        <family val="2"/>
        <scheme val="minor"/>
      </rPr>
      <t xml:space="preserve">
A67. Als er een langere periode bestaat tussen de balansdatum en de datum van de controleverklaring kan de beoordeling door de auditor van de gebeurtenissen in deze periode een effectievere manier van inspelen zijn op schattingen die geen schattingen van de reële waarde zijn. Dit kan met name het geval zijn bij bepaalde kleinere entiteiten waarvan de bestuurder tevens eigenaar is, vooral als het management geen interne beheersingsmaatregelen met betrekking tot schattingen heeft geformaliseerd.
A70. In kleinere entiteiten is het proces voor het maken van schattingen doorgaans minder gestructureerd dan in grotere entiteiten. Kleinere entiteiten met een actieve betrokkenheid van het management beschikken mogelijk niet over uitgebreide beschrijvingen van administratieve-verwerkingsprocedures, een geavanceerde administratie of schriftelijke beleidslijnen. Zelfs als de entiteit geen formele vastgestelde procedure heeft, betekent dit niet dat het management niet in staat is een basis te verschaffen op grond waarvan de auditor de schatting kan toetsen.
A86. Het is mogelijk dat in kleinere entiteiten interne beheersingsmaatregelen met betrekking tot het schattingsproces bestaan, maar de wijze waarop ze werken verschilt. Verder kunnen kleinere entiteiten bepalen dat bepaalde soorten interne beheersingsmaatregelen niet nodig zijn omdat het management actief betrokken is bij het proces van financiële verslaggeving. In het geval van zeer kleine entiteiten is het echter mogelijk dat de auditor niet veel interne beheersingsmaatregelen kan vaststellen. Daarom zal de manier waarmee de auditor op de ingeschatte risico's inspeelt waarschijnlijk gegevensgericht zijn, waarbij de auditor een of meer van de andere in paragraaf 13 genoemde werkzaamheden uitvoert.</t>
    </r>
  </si>
  <si>
    <r>
      <t xml:space="preserve">Zie Par. A102-A110
</t>
    </r>
    <r>
      <rPr>
        <u/>
        <sz val="11"/>
        <rFont val="Calibri"/>
        <family val="2"/>
        <scheme val="minor"/>
      </rPr>
      <t xml:space="preserve">
Overwegingen die specifiek voor kleinere entiteiten gelden:</t>
    </r>
    <r>
      <rPr>
        <sz val="11"/>
        <rFont val="Calibri"/>
        <family val="2"/>
        <scheme val="minor"/>
      </rPr>
      <t xml:space="preserve">
A106.Het is mogelijk dat kleinere entiteiten gebruikmaken van eenvoudige middelen om de schattingsonzekerheid in te schatten. In aanvulling op de beoordeling door de auditor van de beschikbare documentatie kan hij andere controle-informatie verkrijgen omtrent de overweging door het management van alternatieve veronderstellingen of resultaten door bij het management om inlichtingen te verzoeken. Daarnaast bezit het management mogelijk niet de deskundigheid om alternatieve resultaten te overwegen of om anderszins om te gaan met de schattingsonzekerheid die met de schatting samenhangt. In dergelijke gevallen kan de auditor aan het management uitleg geven over het proces, de verschillende daarvoor beschikbare methoden en de documentatie daarvan. Dit zou echter niets veranderen aan de verantwoordelijkheden van het management voor het opstellen van de financiële overzichten.
</t>
    </r>
  </si>
  <si>
    <t>Blijkt uit het dossier dat, indien de confirmatiebrieven werden verstuurd op een tussentijdse verslagperiode, bijkomende procedures werden gepland en uitgevoerd teneinde de juistheid en volledigheid van de bedragen opgenomen in deze rekeningen op jaareinde te onderzoeken?</t>
  </si>
  <si>
    <t>Dit houdt in: (Zie Par. A1-A2)
(a) de aard van de diensten die door de serviceorganisatie worden verleend en de significantie van die diensten voor de gebruikersorganisatie, met inbegrip van het effect ervan op de interne beheersing van de gebruikersorganisatie;  (Zie Par. A3-A5)
(b) de aard en de materialiteit van de verwerkte transacties, rekeningen of financiële verslaggevingsprocessen waarop de serviceorganisatie invloed heeft; (Zie Par. A6)
(c) de mate waarin er interactie bestaat tussen de activiteiten van de serviceorganisatie en die van de gebruikersorganisatie; en (Zie Par. A7)
(d) de aard van de relatie tussen de gebruikersorganisatie en de serviceorganisatie, met inbegrip van de relevante contractuele voorwaarden betreffende de door de serviceorganisatie uitgevoerde werkzaamheden. (Zie Par. A8-A11)</t>
  </si>
  <si>
    <t>ISA 402.15</t>
  </si>
  <si>
    <t>Zie Par. A24 - A28</t>
  </si>
  <si>
    <t>Art. 13, § 5 van de Wet van 7/12/2016</t>
  </si>
  <si>
    <t xml:space="preserve">ISA 510.13
</t>
  </si>
  <si>
    <t>Zie Par. A14 – A20
In het geval van een door de auditor ingeschakelde externe deskundige, dient de evaluatie van de objectiviteit onder meer in te houden dat verzocht wordt om inlichtingen met betrekking tot belangen en relaties die een bedreiging kunnen vormen voor de objectiviteit van die deskundige.</t>
  </si>
  <si>
    <t>Met inbegrip van: (Zie Par. A32)
(a) de relevantie en redelijkheid van de bevindingen of conclusies van die deskundige, alsmede de consistentie ervan met overige controleinformatie; (Zie Par. A33-A34)
(b) indien de werkzaamheden van die deskundige het gebruik van significante veronderstellingen en methoden inhouden, de relevantie en redelijkheid van die veronderstellingen en methoden in de gegeven omstandigheden; en (Zie Par. A35-A37)
(c) indien de werkzaamheden van die deskundige het gebruik omvatten van brongegevens die significant zijn voor de werkzaamheden van die deskundige, de relevantie, volledigheid en nauwkeurigheid van die brongegevens. (Zie Par. A38-A39)</t>
  </si>
  <si>
    <t>Blijkt uit het dossier dat de controle van de economische en financiële informatie die aan de ondernemingsraad moet worden verstrekt, is uitgevoerd overeenkomstig een aangepast werkprogramma?</t>
  </si>
  <si>
    <t>6.2. Evaluatie van de geïdentificeerde afwijkingen (ISA 450)</t>
  </si>
  <si>
    <t xml:space="preserve">A2. "Duidelijk triviaal" is geen andere wijze om "niet van materieel belang" tot uitdrukking te brengen. Duidelijk triviale afwijkingen zijn van een geheel andere (kleinere) orde van grootte dan de overeenkomstig ISA 320 bepaalde materialiteit en zijn duidelijk onbeduidend, ongeacht of ze afzonderlijk dan wel gezamenlijk in overweging worden genomen, en ongeacht of ze naar omvang, aard of omstandigheden worden beoordeeld. Wanneer er enige onzekerheid bestaat over de vraag of een of meerdere elementen duidelijk triviaal zijn, wordt de aangelegenheid niet als duidelijk triviaal beschouwd. </t>
  </si>
  <si>
    <t>Blijkt uit het dossier dat een bedrag werd vastgelegd waaronder afwijkingen duidelijk triviaal zijn?</t>
  </si>
  <si>
    <r>
      <t xml:space="preserve">Zie Par. A5-A11
</t>
    </r>
    <r>
      <rPr>
        <u/>
        <sz val="11"/>
        <rFont val="Calibri"/>
        <family val="2"/>
        <scheme val="minor"/>
      </rPr>
      <t>Overwegingen die specifiek voor kleinere entiteiten gelden:</t>
    </r>
    <r>
      <rPr>
        <sz val="11"/>
        <rFont val="Calibri"/>
        <family val="2"/>
        <scheme val="minor"/>
      </rPr>
      <t xml:space="preserve">
A3. Hoewel de aan interne beheersingsmaatregelen ten grondslag liggende concepten in kleinere entiteiten waarschijnlijk vergelijkbaar zijn met die van grotere entiteiten, zal de mate van formaliteit waarmee deze worden toegepast, verschillen. Daarnaast kunnen kleine entiteiten bepaalde interne beheersingsmaatregelen niet nodig achten vanwege de interne beheersingsmaatregelen die door het management worden toegepast. Zo is het mogelijk dat de exclusieve bevoegdheid van het management om krediet aan cliënten te verstrekken en om significante aankopen goed te keuren, in een doeltreffende interne beheersing van belangrijke rekeningsaldi en transacties resulteert, waardoor minder of geen behoefte is aan meer gedetailleerde interne beheersingsactiviteiten.
A4. Ook hebben kleinere entiteiten vaak minder werknemers, hetgeen de mate waaarin functiescheiding uitvoerbaar is kan beperken. In een kleine entiteit waarvan de bestuurder tevens eigenaar is, kan de eigenaar-bestuurder evenwel in staat zijn effectiever toezicht uit te oefenen dan in een grotere entiteit. Het is nodig deze verhoogde vorm van toezicht van het management af te wegen tegen de grotere kans dat het management interne beheersingsmaatregelen doorbreekt.</t>
    </r>
  </si>
  <si>
    <r>
      <t xml:space="preserve">Zie Par. A12-A18, A27
</t>
    </r>
    <r>
      <rPr>
        <u/>
        <sz val="11"/>
        <rFont val="Calibri"/>
        <family val="2"/>
        <scheme val="minor"/>
      </rPr>
      <t>Overwegingen die specifiek voor kleinere entiteiten gelden:</t>
    </r>
    <r>
      <rPr>
        <sz val="11"/>
        <rFont val="Calibri"/>
        <family val="2"/>
        <scheme val="minor"/>
      </rPr>
      <t xml:space="preserve">
A18.In het geval van controles van kleinere entiteiten kan de auditor op een minder gestructureerde wijze communiceren met de met governance belaste personen dan indien het grotere entiteiten betreft.</t>
    </r>
  </si>
  <si>
    <t>Zie Par. A19-A27</t>
  </si>
  <si>
    <t>Zie Par. A28-A30
De auditor dient in het bijzonder uit te leggen dat: (Zie Par. A29-A30)
(i) het doel van de controle was dat de auditor een oordeel over de financiële overzichten tot uitdrukking brengt;
(ii) de controle onder meer betrekking had op het overwegen van de interne beheersing die voor het opstellen van de financiële overzichten relevant is teneinde controlewerkzaamheden op te zetten die in de gegeven omstandigheden passend zijn, maar niet met het doel een oordeel over de effectiviteit van de interne beheersing tot uitdrukking te brengen; en
(iii) de aangelegenheden waarover wordt gerapporteerd, beperkt zijn tot die tekortkomingen die de auditor tijdens de controle heeft geïdentificeerd en waarvoor de auditor tot de conclusie is gekomen dat deze voldoende belangrijk zijn om aan de met governance belaste personen te worden gerapporteerd.</t>
  </si>
  <si>
    <t>Zie Par. A13-A14</t>
  </si>
  <si>
    <t>Blijkt uit het dossier dat de bedrijfsrevisor inzicht heeft verworven in de interne beheersing die relevant is voor de controle?</t>
  </si>
  <si>
    <t>Heeft de bedrijfsrevisor, tijdens het verwerven van inzicht in de interne beheersingsmaatregelen die voor de controle relevant zijn, de opzet (design) van deze beheersingsmaatregelen geëvalueerd en nagegaan of ze zijn geïmplementeerd (implementation) door werkzaamheden uit te voeren in aanvulling op het verzoeken om inlichtingen bij personeelsleden van de entiteit?</t>
  </si>
  <si>
    <t xml:space="preserve">Blijkt uit het dossier dat de bedrijfsrevisor inzicht heeft verworven in interne beheersingsactiviteiten die voor de controle relevant zijn, te weten die waarvan hij van oordeel is dat het noodzakelijk is dat hij er inzicht in krijgt om de risico's op een afwijking van materieel belang op het niveau van beweringen in te schatten en om verdere controlewerkzaamheden die op de ingeschatte risico's inspelen op te zetten? </t>
  </si>
  <si>
    <t xml:space="preserve">Blijkt uit het dossier dat de bedrijfsrevisor inzicht heeft verworven in de wijze waarop de entiteit op uit IT voortkomende risico's heeft ingespeeld (general IT-controls and application controls)? </t>
  </si>
  <si>
    <t xml:space="preserve">Blijkt uit het dossier dat de bedrijfsrevisor een materialiteit heeft berekend voor de financiële overzichten als geheel?
</t>
  </si>
  <si>
    <t>Blijkt uit het dossier dat de bedrijfsrevisor risico-inschattingswerkzaamheden heeft uitgevoerd om een basis te verkrijgen voor het identificeren en inschatten van risico's op een afwijking van materieel belang op het niveau van de financiële overzichten en beweringen?</t>
  </si>
  <si>
    <t>Blijkt uit het dossier dat, indien het in de loop van de controle noodzakelijk was, de bedrijfsrevisor de algehele controleaanpak en het controleprogramma heeft geactualiseerd en aangepast?</t>
  </si>
  <si>
    <t xml:space="preserve">Heeft de bedrijfsrevisor gebruik gemaakt van controle-informatie over de effectieve werking van specifieke interne beheersingsmaatregelen in het kader van vorige controles (analyse van de interne controle via een rotatieplan)?  </t>
  </si>
  <si>
    <t xml:space="preserve">In voorkomend geval, heeft de bedrijfsrevisor zich ervan vergewist dat: 
</t>
  </si>
  <si>
    <t xml:space="preserve">Heeft de bedrijfsrevisor een steekproefomvang vastgesteld die voldoende is om het steekproefrisico tot een aanvaardbaar laag niveau terug te brengen? </t>
  </si>
  <si>
    <t>Blijkt uit het dossier dat de bedrijfsrevisor de aard en de oorzaak van alle geïdentificeerde deviaties heeft onderzocht, alsmede de mogelijke effecten ervan op de doelstelling van de controlewerkzaamheden en op andere deelgebieden van de controle heeft geëvalueerd?</t>
  </si>
  <si>
    <t>Blijkt uit het dossier dat de bedrijfsrevisor de resultaten van de steekproef heeft geëvalueerd; en of het gebruik van steekproeven bij de controle een redelijke basis heeft verschaft voor conclusies over de getoetste populatie?</t>
  </si>
  <si>
    <t>Blijkt uit deze analyse dat de bedrijfsrevisor de betrouwbaarheid van de gegevens is nagegaan waarop zijn verwachting ten aanzien van vastgelegde bedragen of verhoudingscijfers is gebouwd?</t>
  </si>
  <si>
    <t>Blijkt uit het dossier dat de bedrijfsrevisor de aard en de oorzaak van alle geïdentificeerde afwijkingen heeft onderzocht, alsmede de mogelijke effecten ervan op de doelstelling van de controlewerkzaamheden en op andere deelgebieden van de controle heeft geëvalueerd?</t>
  </si>
  <si>
    <t>Blijkt uit het dossier dat bedrijfsrevisor de in de steekproef ontdekte afwijkingen heeft geprojecteerd op de populatie ?</t>
  </si>
  <si>
    <t xml:space="preserve">Blijkt uit het dossier dat de bedrijfsrevisor de relevantie en de betrouwbaarheid van de informatie die als controle-informatie wordt gebruikt, heeft overwogen?
</t>
  </si>
  <si>
    <t>Blijkt uit het dossier dat, wanneer de bedrijfsrevisor gebruikmaakt van controle-informatie aangeleverd door de gecontroleerde entiteit, hij heeft geëvalueerd of die informatie voldoende betrouwbaar is en voldoende nauwkeurig, volledig en gedetailleerd?</t>
  </si>
  <si>
    <t>Blijkt uit het dossier dat, indien uit een bepaalde bron verkregen controle-informatie inconsistent is met uit een andere bron verkregen controle-informatie of indien de bedrijfsrevisor twijfelt aan de betrouwbaarheid van de controle-informatie, hij de controlewerkzaamheden heeft gewijzigd teneinde deze aangelegenheid op te lossen en dat hij de impact ervan op andere aspecten van de audit in rekening heeft gebracht?</t>
  </si>
  <si>
    <t>Blijkt uit het dossier dat, indien de uitgevoerde cijferanalyses fluctuaties of relaties aan het licht brengen die inconsistent zijn met andere informatie of die significant verschillen van de verwachte waarden, de bedrijfsrevisor deze verschillen dan onderzocht heeft door navraag te doen bij het management en andere controlewerkzaamheden te verrichten?</t>
  </si>
  <si>
    <t>Blijkt uit het dossier dat de bedrijfsrevisor heeft nagekeken of de in het grootboek vastgelegde journaalposten en andere aanpassingen die tijdens het opstellen van de financiële overzichten zijn aangebracht aanvaardbaar zijn?</t>
  </si>
  <si>
    <t>Blijkt uit het dossier dat de bedrijfsrevisor de schattingen heeft beoordeeld op tendenties en heeft beoordeeld of de eventuele omstandigheden die tot de tendentie hebben geleid een risico vormen op een afwijking van materieel belang die het gevolg is van fraude?</t>
  </si>
  <si>
    <t>Blijkt uit het dossier dat, voor significante transacties die buiten het kader van de normale bedrijfsvoering van de entiteit vallen of die in een ander opzicht ongebruikelijk lijken in het licht van zowel het inzicht van de bedrijfsrevisor in de entiteit en haar omgeving als andere tijdens de controle verkregen informatie, de bedrijfsrevisor heeft beoordeeld of de zakelijke beweegredenen (of het ontbreken daarvan) voor de transacties doen vermoeden dat ze mogelijk zijn aangegaan met het oog op frauduleuze financiële verslaggeving of het verhullen van een oneigenlijke toe-eigening van activa?</t>
  </si>
  <si>
    <t>Blijkt uit het dossier dat de bedrijfsrevisor heeft bepaald of hij, teneinde in te spelen op de geïdentificeerde risico's dat het management interne beheersingsmaatregelen doorbreekt, andere controlewerkzaamheden dient uit te voeren naast de hierboven specifiek genoemde werkzaamheden (dat wil zeggen als er specifieke aanvullende risico's bestaan dat het management interne beheersingsmaatregelen doorbreekt en die risico's niet zijn afgedekt als onderdeel van de werkzaamheden die worden uitgevoerd om aan de in de drie vorige vragen genoemde vereisten te voldoen)?</t>
  </si>
  <si>
    <t xml:space="preserve">Blijkt uit het dossier dat, indien de bedrijfsrevisor heeft beslist om externe bevestigingen te sturen, de verzoeken om externe bevestigingen werden beheerst door de bedrijfsrevisor, met name door:
(a) het vaststellen van de te bevestigen of te vragen informatie; 
</t>
  </si>
  <si>
    <t xml:space="preserve">(c) het opzetten van de verzoeken om bevestiging, waaronder het vaststellen dat verzoeken naar behoren zijn geadresseerd en informatie bevatten waaruit blijkt dat reacties rechtstreeks aan de auditor bedrijfsrevisor moeten worden gezonden? 
</t>
  </si>
  <si>
    <t>Blijkt uit het dossier dat, indien het management heeft geweigerd de bedrijfsrevisor toestemming te verlenen voor het zenden van een verzoek om bevestiging, hieraan door de bedrijfsrevisor een passend gevolg werd gegeven (in voorkomend geval, door de met governance belaste personen te informeren en de implicaties voor het oordeel van de bedrijfsrevisor te bepalen)?</t>
  </si>
  <si>
    <t>De bedrijfsrevisor dient:
(a) bij het management inlichtingen in te winnen over de redenen voor de weigering en te trachten controle-informatie te verkrijgen over de geldigheid en de redelijkheid daarvan; (Zie Par. A8)
(b) de implicaties te evalueren van de weigering van het management voor de inschatting door de auditor van de relevante risico's op een afwijking van materieel belang, waaronder het risico op fraude, en voor de aard, timing en omvang van overige controlewerkzaamheden; en (Zie Par. A9)
(c) alternatieve controlewerkzaamheden uit te voeren om relevante en betrouwbare controle-informatie te verkrijgen. (Zie Par. A10)</t>
  </si>
  <si>
    <t>Blijkt uit het dossier dat de bedrijfsrevisor heeft geëvalueerd of de uitkomsten van de werkzaamheden inzake externe bevestiging relevante en betrouwbare controle-informatie opleveren, dan wel of verdere controle-informatie nodig is?</t>
  </si>
  <si>
    <t>Blijkt uit het dossier dat de bedrijfsrevisor de namen van de geïdentifceerde verbonden partijen en de aard van de relaties tussen de verbonden partijen heeft opgenomen in de controledocumentatie?</t>
  </si>
  <si>
    <t>Blijkt uit het dossier dat de bedrijfsrevisor relevante informatie heeft verkregen voor het identificeren van de risico's op een afwijking van materieel belang met betrekking tot  relaties en transacties met verbonden partijen en werden daartoe de nodige risico-inschattingswerkzaamheden verricht?</t>
  </si>
  <si>
    <t xml:space="preserve">Blijkt uit het dossier dat de bedrijfsrevisor, bij het inspecteren van vastleggingen en documenten, alert is gebleven op afspraken of andere informatie die een aanwijzing kunnen vormen voor het bestaan van relaties en transacties met verbonden partijen welke het management niet eerder heeft geïdentificeerd? </t>
  </si>
  <si>
    <t>Blijkt uit het dossier dat de bedrijfsrevisor de gepaste controlewerkzaamheden heeft uitgevoerd teneinde de transacties, saldi en buiten balans rechten en verplichtingen met verbonden partijen te identificeren?</t>
  </si>
  <si>
    <t xml:space="preserve">Blijkt uit het dossier dat de bedrijfsrevisor de geïdentificeerde relaties en transacties met verbonden partijen op een passende wijze heeft geanalyseerd, om te verzekeren of zij administratief zijn verwerkt en toegelicht in de financiële overzichten?
</t>
  </si>
  <si>
    <t xml:space="preserve">Blijkt uit het dossier dat, indien de voorraden van materieel belang zijn voor de financiële overzichten, de bedrijfsrevisor de fysieke voorraadopname heeft bijgewoond, tenzij dit praktisch onuitvoerbaar is, teneinde:
(i) de instructies en procedures van het management voor het vastleggen en beheersen van de resultaten van de fysieke voorraadopname van de entiteit te evalueren;
(ii) de uitvoering van de voorraadopnameprocedures van het management bij te wonen;
(iii) de voorraad te inspecteren; en
(iv) tellingen ter toetsing uit te voeren?
</t>
  </si>
  <si>
    <t xml:space="preserve">Blijkt uit het dossier dat, indien de voorraden van materieel belang zijn voor de financiële overzichten, de bedrijfsrevisor controlewerkzaamheden heeft uitgevoerd met betrekking tot de definitieve voorraadregistraties van de entiteit om te bepalen of zij een accurate weergave zijn van de werkelijke resultaten van de voorraadopname? </t>
  </si>
  <si>
    <t>Blijkt uit het dossier dat, indien de fysieke voorraadopname wordt uitgevoerd op een andere datum dan de datum van de financiële overzichten, de bedrijfsrevisor, in aanvulling op de werkzaamheden die vereist zijn op grond van de vorige twee vragen, controlewerkzaamheden heeft uitgevoerd om controle-informatie te verkrijgen over de vraag of voorraadwijzigingen tussen de opnamedatum en de datum van de financiële overzichten naar behoren zijn vastgelegd?</t>
  </si>
  <si>
    <t>Blijkt uit het dossier dat, indien de bedrijfsrevisor niet in staat was om de fysieke voorraadopname bij te wonen als gevolg van onvoorziene omstandigheden, de bedrijfsrevisor bepaalde fysieke opnames heeft gedaan of waar heeft genomen op een alternatieve datum, alsmede controlewerkzaamheden heeft uitgevoerd op de tussenliggende transacties?</t>
  </si>
  <si>
    <t>Blijkt uit het dossier dat, indien het bijwonen van de fysieke voorraadopname praktisch onuitvoerbaar was, de bedrijfsrevisor alternatieve controlewerkzaamheden heeft uitgevoerd om voldoende en geschikte controle-informatie met betrekking tot het bestaan en de conditie van de voorraad te verkijgen?</t>
  </si>
  <si>
    <t>Blijkt uit het dossier dat, indien de door een derde partij in bewaring genomen en beheerde voorraad van materieel belang is voor de financiële overzichten, de bedrijfsrevisor voldoende en geschikte controle-informatie heeft verkregen met betrekking tot het bestaan en de conditie van die voorraad door het verzoeken om externe bevestiging bij de derde partij van de hoeveelheden en de conditie van de in bewaring genomen voorraad, of, het uitvoeren van inspectie of andere controlewerkzaamheden die passend zijn in de gegeven omstandigheden?</t>
  </si>
  <si>
    <t>Blijkt uit het dossier dat de bedrijfsrevisor controlewerkzaamheden heeft opgezet en uitgevoerd gericht op het vaststellen van rechtszaken en claims waarbij de entiteit betrokken is en die mogelijk een risico op een afwijking van materieel belang doen ontstaan?</t>
  </si>
  <si>
    <t xml:space="preserve">Blijkt uit het dossier dat de bedrijfsrevisor voldoende en geschikte  controle-informatie heeft verkregen met betrekking tot de presentatie en toelichting van gesegmenteerde informatie in overeenstemming met het van toepassing zijnde stelsel van financiële verslaggeving? </t>
  </si>
  <si>
    <t xml:space="preserve">Blijkt uit het dossier dat de bedrijfsrevisor inzicht heeft verkegen in de wijze waarop het management de schattingen maakt, alsmede inzicht in de gegevens waarop deze zijn gebaseerd, met inbegrip van:
(i) de methode, met inbegrip van het model, indien van toepassing, die bij het maken van de schatting is gehanteerd;
(ii) de relevante interne beheersingsmaatregelen;
(iii) de vraag of het management gebruik heeft gemaakt van een deskundige;
(iv) de veronderstellingen die aan de schattingen ten grondslag liggen;
(v) de vraag of er een verandering ten opzichte van de voorgaande verslagperiode is geweest, dan wel had moeten zijn, in de methoden voor het maken van schattingen en zo ja, waarom; en
(vi) de vraag of, en zo ja, op welke wijze, het management een inschatting heeft gemaakt van het effect van schattingsonzekerheid? </t>
  </si>
  <si>
    <t>Blijkt uit het dossier dat de bedrijfsrevisor de schattingsuitkomst die is opgenomen in de financiële overzichten over de voorgaande verslagperiode dan wel, indien van toepassing, de latere herschatting ervan ten behoeve van de huidige verslagperiode heeft beoordeeld?</t>
  </si>
  <si>
    <t>Blijkt uit het dossier dat, voor schattingen die tot significante risico’s leiden, de bedrijfsrevisor naast  andere gegevensgerichte controles tevens volgende zaken heeft geëvalueerd:
(a) de wijze waarop het management alternatieve veronderstellingen of resultaten heeft overwogen en de redenen waarom het deze heeft verworpen, dan wel op welke andere wijze het management bij het maken van een schatting is omgegaan met schattingsonzekerheid;
(b) de vraag of de door het management gehanteerde significante veronderstellingen redelijk zijn;
(c) waar relevant voor de redelijkheid van de door het management gehanteerde significante veronderstellingen of voor de geschikte toepassing van het van toepassing zijnde stelsel inzake financiële verslaggeving, het voornemen van het management om bepaalde handelingen uit te voeren en de mogelijkheid van het management dit ook tot uitvoer te brengen?</t>
  </si>
  <si>
    <t>Blijkt uit het dossier dat, voor schattingen die aanleiding geven tot significante risico’s, de bedrijfsrevisor voldoende en geschikte controle-informatie heeft verkregen over de beslissing van het management om de schattingen al dan niet in de financiële overzichten op te nemen; en over de gekozen waarderingsgrondslag voor de schattingen?</t>
  </si>
  <si>
    <t>Blijkt uit het dossier dat de bedrijfsrevisor heeft geëvalueerd, op basis van de controle-informatie, of de schattingen in de financiële overzichten redelijk zijn in de context van het van toepassing zijnde stelsel inzake financiële verslaggeving, dan wel of ze een afwijking bevatten?</t>
  </si>
  <si>
    <t>Blijkt uit het dossier dat de bedrijfsrevisor inzicht heeft verworven in de wijze waarop zijn cliënt bij haar activiteiten gebruikmaakt van de diensten van een serviceorganisatie?</t>
  </si>
  <si>
    <t>Blijkt uit het dossier dat de bedrijfsrevisor heeft bepaald of hij een toereikend inzicht heeft verworven in de aard en significantie van de door de serviceorganisatie verleende diensten en het effect ervan op de voor de controle relevante interne beheersing van de gecontroleerde entiteit, dat hem in staat stelt de risico’s op een afwijking van materieel belang te identificeren en in te schatten?</t>
  </si>
  <si>
    <t>Blijkt uit het dossier dat, indien de bedrijfsrevisor de risico's op een afwijking van materieel belang heeft ingeschat, hij bij het inspelen op de ingeschatte risico's:
(a) heeft bepaald of er voldoende en geschikte controle-informatie over de relevante in de financiële overzichten opgenomen beweringen beschikbaar is op basis van vastleggingen bij de gebruikersorganisatie; en, zo niet,
(b) verdere controlewerkzaamheden heeft uitgevoerd om voldoende en geschikte controle-informatie te verkrijgen dan wel gebruik te maken van een andere auditor om die werkzaamheden namens hem bij de serviceorganisatie te laten uitvoeren?</t>
  </si>
  <si>
    <t>Blijkt uit het dossier dat, indien de bedrijfsrevisor niet in staat is om voldoende en geschikte controle-informatie te verkrijgen over de diensten die door de serviceorganisatie worden verleend en die relevant zijn voor de controle van de financiële overzichten van zijn cliënt, hij het oordeel in zijn controleverklaring heeft aangepast?</t>
  </si>
  <si>
    <t>Blijkt uit het dossier dat de bedrijfsrevisor de beoordeling door het management met betrekking tot de mogelijkheid van de entiteit om haar continuïteit te handhaven, heeft geëvalueerd?</t>
  </si>
  <si>
    <t>Blijkt uit het dossier dat, ingeval de financiële overzichten van het voorgaande boekjaar werden gecontroleerd door een andere bedrijfsrevisor, de bedrijfsrevisor schriftelijk contact met hem heeft opgenomen?</t>
  </si>
  <si>
    <t xml:space="preserve">Blijkt uit het dossier dat de bedrijfsrevisor voldoende en geschikte controle-informatie heeft verkregen over de vraag of de beginsaldi afwijkingen bevatten die een van materieel belang zijnde invloed hebben op de financiële overzichten van de lopende verslagperiode? </t>
  </si>
  <si>
    <t>De bedrijfsrevisor verkrijgt deze controle-informatie door: (Zie Par. A1-A2)
(a) te bepalen of de eindsaldi van de voorgaande verslagperiode op correcte wijze naar de lopende verslagperiode zijn overgedragen of, in voorkomend geval, zijn aangepast;
(b) te bepalen of uit de beginsaldi blijkt dat passende grondslagen voor financiële verslaggeving zijn toegepast; en
(c) één of meer van onderstaande werkzaamheden te verrichten: (Zie Par. A3-A7)
(i) ingeval de financiële overzichten van het voorgaande jaar zijn gecontroleerd, de werkdocumenten van de voorgaande auditor evalueren teneinde controle-informatie
over de beginsaldi te verkrijgen;
(ii) evalueren of de in de lopende verslagperiode uitgevoerde controlewerkzaamheden voor de beginsaldi relevante informatie verschaffen; of
(iii) specifieke controlewerkzaamheden uitvoeren om controle-informatie over de beginsaldi te verkrijgen.</t>
  </si>
  <si>
    <t>Blijkt uit het dossier dat, indien blijkt dat de beginsaldi afwijkingen bevatten die mogelijk een van materieel belang zijnde invloed hebben op de financiële overzichten van de lopende verslagperiode, de bedrijfsrevisor aanvullende controlewerkzaamheden heeft verricht die in deze situatie passend zijn om het effect op de financiële overzichten van de lopende verslagperiode te bepalen?</t>
  </si>
  <si>
    <t xml:space="preserve">Blijkt uit het dossier dat de bedrijfsrevisor voldoende en geschikte controle-informatie heeft verkregen over de vraag of de uit de beginsaldi blijkende grondslagen voor financiële verslaggeving op consistente wijze in de financiële overzichten van de huidige verslagperiode zijn toegepast, alsmede of wijzigingen van deze grondslagen op passende wijze zijn verwerkt en op adequate wijze zijn weergegeven en toegelicht overeenkomstig het van toepassing zijnde stelsel inzake financiële verslaggeving? </t>
  </si>
  <si>
    <t>Blijkt uit het dossier dat, indien de bedrijfsrevisor niet in staat is voldoende en geschikte controle-informatie over de beginsaldi te verkrijgen, hij  naargelang passend een oordeel met beperking dan wel een oordeelonthouding met betrekking tot de financiële overzichten tot uitdrukking heeft gebracht?</t>
  </si>
  <si>
    <t>Blijkt uit het dossier dat, indien de bedrijfsrevisor concludeert dat de beginsaldi een afwijking bevatten die een van materieel belang zijnde invloed op de financiële overzichten van de lopende verslagperiode hebben, en het effect van de afwijking niet op passende wijze is verwerkt dan wel niet op adequate wijze is weergegeven of toegelicht, hij naargelang passend een oordeel met beperking of een afkeurend oordeel tot uitdrukking heeft gebracht?</t>
  </si>
  <si>
    <t>Blijkt uit het dossier dat, indien de bedrijfsrevisor concludeert dat de grondslagen voor financiële verslaggeving voor de lopende verslagperiode met betrekking tot beginsaldi niet op consistente wijze overeenkomstig het van toepassing zijnde stelsel inzake financiële verslaggeving zijn toegepast; of een wijziging in de grondslagen voor financiële verslaggeving niet op passende wijze is verwerkt, dan wel niet op adequate wijze overeenkomstig het van toepassing zijnde stelsel inzake financiële verslaggeving is weergegeven of toegelicht,
hij naargelang passend een oordeel met beperking of een afkeurend oordeel tot uitdrukking heeft gebracht?</t>
  </si>
  <si>
    <t>Blijkt uit het dossier dat, indien het oordeel van de voorgaande bedrijfsrevisor over de financiële overzichten die betrekking hebben op de voorgaande verslagperiode, een aanpassing bevat die nog steeds relevant en van materieel belang is voor de financiële overzichten van de lopende verslagperiode, de bedrijfsrevisor zijn oordeel over de financiële overzichten van de lopende verslagperiode heeft aangepast?</t>
  </si>
  <si>
    <t>Blijkt uit het dossier dat, bij het bepalen of de werkzaamheden van de interne auditors waarschijnlijk adequaat zijn voor de doeleinden van de controle, de bedrijfsrevisor het volgende heeft geëvalueerd:
(a) de objectiviteit van de interne auditfunctie;
(b) de vakbekwaamheid van de interne auditors;
(c) de vraag of de werkzaamheden van de interne auditors waarschijnlijk met de nodige professionele zorgvuldigheid worden uitgevoerd; en
(d) de vraag of er waarschijnlijk doeltreffende communicatie zal zijn tussen de interne auditors en de bedrijfsrevisor.</t>
  </si>
  <si>
    <t>Blijkt uit het dossier dat de bedrijfsrevisor de door de interne audit uitgevoerde werkzaamheden heeft geëvalueerd en er de controlewerkzaamheden op heeft uitgevoerd teneinde te bepalen of deze adequaat zijn voor zijn doelstellingen?</t>
  </si>
  <si>
    <t>Blijkt uit het dossier dat de bedrijfsrevisor heeft geëvalueerd of de door hem ingeschakelde deskundige (fiscalisten, actuarissen, informaticaspecialisten, ...) beschikt over de competentie, capaciteiten en objectiviteit (onafhankelijk tegenover de gecontroleerde entiteit) die noodzakelijk zijn voor de doeleinden van de bedrijfsrevisor?</t>
  </si>
  <si>
    <t>Blijkt uit het dossier dat de bedrijfsrevisor, bij het vaststellen van de aard, timing  en omvang van de controlewerkzaamheden met betrekking tot de vorige vraag rekening heeft gehouden met:
(a) de aard van de aangelegenheid waarop de werkzaamheden van die deskundige betrekking hebben; 
(b) de risico’s op een afwijking van materieel belang in de aangelegenheid waarop de werkzaamheden van die deskundige betrekking hebben; 
(c) het belang van de werken van de deskundige in het kader van de controle;
(d) de kennis van de bedrijfsrevisor van en zijn ervaring met eerdere werkzaamheden die door die deskundige zijn uitgevoerd; en
(e) de vraag of die deskundige onderworpen is aan de beleidslijnen en procedures inzake kwaliteitsbeheersing van het kantoor van de bedrijfsrevisor?</t>
  </si>
  <si>
    <t>Blijkt uit het dossier dat de bedrijfsrevisor met de door hem ingeschakelde deskundige overeenstemming heeft bereikt, indien passend schriftelijk, over de aard, reikwijdte en doelstellingen van de werkzaamheden van die deskundige; de respectieve taken en verantwoordelijkheden van de auditor en die deskundige; de aard, timing en omvang van de communicatie tussen de auditor en die deskundige, met inbegrip van de vorm van door die deskundige te verstrekken rapporten; en de noodzaak voor de door de bedrijfsrevisor ingeschakelde deskundige om geheimhoudingsvereisten in acht te nemen?</t>
  </si>
  <si>
    <t>Blijkt uit het dossier dat de bedrijfsrevisor de adequaatheid van de werkzaamheden van de door hem ingeschakelde deskundige voor de doeleinden van de bedrijfsrevisor heeft geëvalueerd?</t>
  </si>
  <si>
    <t>Blijkt uit het dossier dat, indien de bedrijfsrevisor bepaalt dat de werkzaamheden van de door hem ingeschakelde deskundige niet adequaat zijn voor de doeleinden van de bedrijfsrevisor, de bedrijfsrevisor met die deskundige de aard en de omvang van verdere door die deskundige uit te voeren werkzaamheden overeen is gekomen; of, hijzelf aanvullende controlewerkzaamheden heeft uitgevoerd die in de gegeven omstandigheden passend zijn?</t>
  </si>
  <si>
    <t>Blijkt uit het dossier dat de bedrijfsrevisor de verrichte controlewerkzaamheden heeft gedocumenteerd?</t>
  </si>
  <si>
    <t>Heeft de bedrijfsrevisor een schriftelijk certificeringsverslag opgesteld overeenkomstig de normen?</t>
  </si>
  <si>
    <t>Blijkt uit het dossier dat de bedrijfsrevisor op het einde van de controle cijferanalyses heeft opgezet en uitgevoerd die hem hebben geholpen een algehele conclusie te trekken over de vraag of de financiële overzichten consistent zijn met zijn inzicht in de entiteit?</t>
  </si>
  <si>
    <t>Blijkt uit het dossier dat, indien de uitgevoerde cijferanalyses fluctuaties of relaties aan het licht brengen die inconsistent zijn met andere relevante informatie of die significant verschillen van de verwachte waarden, de bedrijfsrevisor deze verschillen heeft onderzocht door navraag te doen bij het management en andere controlewerkzaamheden te verrichten?</t>
  </si>
  <si>
    <t>Blijkt uit het dossier dat de bedrijfsrevisor de tijdens de controle geïdentificeerde afwijkingen (al dan niet gecorrigeerd), met uitzondering van de afwijkingen die als duidelijk triviaal worden beschouwd, heeft geïnventariseerd en geaccumuleerd?</t>
  </si>
  <si>
    <t>In voorkomend geval, heeft de bedrijfsrevisor de algehele controleaanpak en het controleprogramma herzien?</t>
  </si>
  <si>
    <t>Blijkt uit het dossier dat de bedrijfsrevisor alle afwijkingen die tijdens de controle zijn geaccumuleerd tijdig aan het management op het passende niveau heeft meegedeeld, met verzoek de afwijkingen te corrigeren?</t>
  </si>
  <si>
    <t xml:space="preserve">Blijkt uit het dossier dat de bedrijfsrevisor heeft bepaald of de niet-gecorrigeerde afwijkingen, afzonderlijk of gezamenlijk, van materieel belang zijn? </t>
  </si>
  <si>
    <t xml:space="preserve">Blijkt uit het dossier dat, indien de bedrijfsrevisor één of meer tekortkomingen in de interne beheersing heeft geïdentificeerd, hij, op basis van de uitgevoerde controlewerkzaamheden heeft bepaald of deze hetzij individueel, hetzij gecombineerd significante tekortkomingen vormen? </t>
  </si>
  <si>
    <t>Blijkt uit het dossier dat de bedrijfsrevisor, indien hij significante tekortkomingen in de interne beheersing heeft geïdentificeerd tijdens de controle, deze tijdig schriftelijk aan de met governance belaste personen heeft meegedeeld?</t>
  </si>
  <si>
    <t>Blijkt uit het dossier dat de bedrijfsrevisor in de schriftelijke communicatie over significante tekortkomingen in de interne beheersing een omschrijving van de tekortkomingen heeft opgenomen en een uitleg over de mogelijke gevolgen ervan; alsook voldoende informatie om de met governance belaste personen en het management inzicht te verschaffen in de context van de communicatie?</t>
  </si>
  <si>
    <t xml:space="preserve">Blijkt uit het dossier dat, indien de bedrijfsrevisor zich bewust is geworden van informatie omtrent een geval of vermoeden van niet-naleving van wet-en regelgeving, hij inzicht in de aard van de handeling en de omstandigheden waaronder deze heeft plaatsgevonden heeft verkregen, en verdere informatie om de mogelijke invloed op de financiële overzichten te evalueren? </t>
  </si>
  <si>
    <t>Blijkt uit het dossier dat, indien de bedrijfsrevisor vermoedt dat er sprake kan zijn van niet-naleving, hij de aangelegenheid met het management, en in voorkomend geval, met de met governance belaste personen heeft besproken?</t>
  </si>
  <si>
    <t>Blijkt uit het dossier dat de bedrijfsrevisor de controlewerkzaamheden heeft uitgevoerd om voldoende en geschikte controle-informatie te verkrijgen dat alle gebeurtenissen die zich tussen de datum van de financiële overzichten en de datum van controleverklaring voordoen en een aanpassing van of een toelichting in de financiële overzichten vereisen, zijn geïdentificeerd?</t>
  </si>
  <si>
    <t>Blijkt uit het dossier dat, indien feiten bekend waren bij de bedrijfsrevisor na de datum van de controleverklaring maar vóór de datum van publicatie van de financiële overzichten, hij deze adequaat heeft onderzocht?</t>
  </si>
  <si>
    <t>Blijkt uit het dossier dat, indien het management de financiële overzichten wijzigt ook na de publicatie ervan, de bedrijfsrevisor hierop de noodzakelijke controlewerkzaamheden heeft uitgevoerd?</t>
  </si>
  <si>
    <t xml:space="preserve">Blijkt uit het dossier dat de bedrijfsrevisor de significante aangelegenheden die tijdens de uitvoering van de controleopdracht aan de orde zijn gekomen, met inbegrip van aangelegenheden die tijdens de opdrachtgerichte kwaliteitsbeoordeling zijn vastgesteld, met de opdrachtgerichte kwaliteitsbeoordelaar heeft besproken?
</t>
  </si>
  <si>
    <t xml:space="preserve">Blijkt uit het dossier dat, indien de elementen in de vorige vragen mondeling werden gecommuniceerd, de bedrijfsrevisor deze als dusdaning in de controledocumentatie heeft opgenomen, met de datum en de lijst van personen met wie gecommuniceerd werd?   </t>
  </si>
  <si>
    <r>
      <t xml:space="preserve">6.7. Schriftelijke bevestiging van de leiding </t>
    </r>
    <r>
      <rPr>
        <i/>
        <sz val="11"/>
        <rFont val="Calibri"/>
        <family val="2"/>
        <scheme val="minor"/>
      </rPr>
      <t>(Representation letter)</t>
    </r>
    <r>
      <rPr>
        <sz val="11"/>
        <rFont val="Calibri"/>
        <family val="2"/>
        <scheme val="minor"/>
      </rPr>
      <t xml:space="preserve"> (ISA 580)</t>
    </r>
  </si>
  <si>
    <r>
      <t xml:space="preserve">6.7. Schriftelijke bevestiging van de leiding </t>
    </r>
    <r>
      <rPr>
        <i/>
        <sz val="10"/>
        <color theme="1"/>
        <rFont val="Calibri"/>
        <family val="2"/>
        <scheme val="minor"/>
      </rPr>
      <t xml:space="preserve">(Representation letter) </t>
    </r>
    <r>
      <rPr>
        <sz val="10"/>
        <color theme="1"/>
        <rFont val="Calibri"/>
        <family val="2"/>
        <scheme val="minor"/>
      </rPr>
      <t>(ISA 580)</t>
    </r>
  </si>
  <si>
    <t>Blijkt uit het dossier dat de bevestigingsbrief alle elementen (21 punten) bevat die vereist zijn door: 
- ISA 580;
- Bijkomende norm inzake de in België van toepassing zijnde ISA's;
- ISA 240.39; en
- ISA 560.9?</t>
  </si>
  <si>
    <t>Blijkt uit het dossier dat, indien het management één of meer van de gevraagde schriftelijke bevestigingen niet verstrekt, de bedrijfsrevisor:
- de aangelegenheid met het management heeft besproken;
- de integriteit van het management heeft geherevalueerd, en het effect geëvalueerd dat dit kan hebben op de betrouwbaarheid van de (mondelinge of schriftelijke) bevestigingen en op de controle-informatie in het algemeen; en
- passende acties heeft ondernomen, met inbegrip van het bepalen van het mogelijke effect op het oordeel dat in de controleverklaring tot uitdrukking wordt gebracht?</t>
  </si>
  <si>
    <t>Blijkt uit het dossier dat de bedrijfsrevisor heeft nagekeken dat de vergelijkende cijfers overeenstemmen met de publicatie van het voorgaande jaar?</t>
  </si>
  <si>
    <t>Heeft de bedrijfsrevisor gebruik gemaakt van een passend controleprogramma om de volledigheid van de toelichting na te gaan?</t>
  </si>
  <si>
    <t>Blijkt uit het dossier dat de bedrijfsrevisor zich ervan heeft vergewist dat de samenvatting van de waarderingsregels voldoende is om een beeld te krijgen van de samenstelling van de jaarrekening en de gemaakte keuzes van het bestuursorgaan?</t>
  </si>
  <si>
    <t>Blijkt uit het dossier dat, indien de waarderingsregels werden gewijzigd, de bedrijfsrevisor zich ervan heeft vergewist dat de impact daarvan voldoende toegelicht is in de jaarrekening?</t>
  </si>
  <si>
    <t>ISA 710.7 (b)</t>
  </si>
  <si>
    <r>
      <rPr>
        <u/>
        <sz val="11"/>
        <rFont val="Calibri"/>
        <family val="2"/>
        <scheme val="minor"/>
      </rPr>
      <t>Overwegingen die specifiek voor kleinere entiteiten gelden:</t>
    </r>
    <r>
      <rPr>
        <sz val="11"/>
        <rFont val="Calibri"/>
        <family val="2"/>
        <scheme val="minor"/>
      </rPr>
      <t xml:space="preserve"> 
A29.Naast de controles van financiële overzichten van beursgenoteerde entiteiten wordt een opdrachtgerichte kwaliteitsbeoordeling eveneens vereist voor controleopdrachten die voldoen aan de criteria die zijn opgesteld door een kantoor dat opdrachten aan een opdrachtgerichte kwaliteitsbeoordeling onderwerpt. In sommige gevallen zal geen van de controleopdrachten van het kantoor voldoen aan de criteria die vereisen dat zij aan een dergelijke kwaliteitsbeoordeling moeten worden onderworpen.</t>
    </r>
  </si>
  <si>
    <t>Indien een meningsverschil bestaat binnen het opdrachtteam, met de consulterende personen of indien van toepassing,tussen de tekende bedrijfsrevisor en de kwaliteitsbeoordelaar, werden de door het kantoor uitgevaardigde procedures inzake dergelijke meningsverschillen toegepast?</t>
  </si>
  <si>
    <t>7.2. Auditrapport (ISA 700-705-706-710-720, Bijkomende norm bij de in België van toepassing zijnde internationale auditstandaarden - 2013)</t>
  </si>
  <si>
    <r>
      <t>6. Als de auditor het noodzakelijk acht de</t>
    </r>
    <r>
      <rPr>
        <u/>
        <sz val="11"/>
        <rFont val="Calibri"/>
        <family val="2"/>
        <scheme val="minor"/>
      </rPr>
      <t xml:space="preserve"> aandacht van gebruikers te vestigen op een in de financiële overzichten gepresenteerde of toegelichte aangelegenheid die op grond van de oordeelsvorming van de auditor dermate belangrijk is dat ze fundamenteel is voor het begrip</t>
    </r>
    <r>
      <rPr>
        <sz val="11"/>
        <rFont val="Calibri"/>
        <family val="2"/>
        <scheme val="minor"/>
      </rPr>
      <t xml:space="preserve"> van gebruikers van de financiële overzichten, dient de auditor in de controleverklaring een paragraaf ter benadrukking van bepaalde aangelegenheden op te nemen mits hij voldoende en geschikte controle-informatie heeft verkregen waaruit blijkt dat de aangelegenheid geen afwijking van materieel belang vormt in de financiële overzichten. In een dergelijke paragraaf dient alleen te worden verwezen naar in de financiële overzichten gepresenteerde of toegelichte informatie. (Zie Par. A1-A4)</t>
    </r>
  </si>
  <si>
    <r>
      <t>Indien een paragraaf ter benadrukking van een bepaalde aangelegenheid ("</t>
    </r>
    <r>
      <rPr>
        <i/>
        <sz val="11"/>
        <rFont val="Calibri"/>
        <family val="2"/>
        <scheme val="minor"/>
      </rPr>
      <t>emphasis of matter paragraph</t>
    </r>
    <r>
      <rPr>
        <sz val="11"/>
        <rFont val="Calibri"/>
        <family val="2"/>
        <scheme val="minor"/>
      </rPr>
      <t>") werd toegevoegd aan de verklaring, is deze conform de ISA-normen geformuleerd (volgend op de oordeelsparagraaf in de controleverklaring en expliciet verwijzend  naar de benadrukte aangelegenheid en naar de plaats waar in de financiële overzichten relevante toelichtingen kunnen worden gevonden die de aangelegenheid volledig beschrijven)?</t>
    </r>
  </si>
  <si>
    <r>
      <t>Indien een paragraaf inzake overige aangelegenheden ("</t>
    </r>
    <r>
      <rPr>
        <i/>
        <sz val="11"/>
        <rFont val="Calibri"/>
        <family val="2"/>
        <scheme val="minor"/>
      </rPr>
      <t>other matter paragraph</t>
    </r>
    <r>
      <rPr>
        <sz val="11"/>
        <rFont val="Calibri"/>
        <family val="2"/>
        <scheme val="minor"/>
      </rPr>
      <t>") werd toegevoegd aan de verklaring, is deze conform de ISA-normen geformuleerd (volgend op de oordeelsparagraaf en op de eventuele paragraaf ter benadrukking van een bepaalde aangelegenheid)?</t>
    </r>
  </si>
  <si>
    <r>
      <t xml:space="preserve">8. Indien de auditor het nodig acht een </t>
    </r>
    <r>
      <rPr>
        <u/>
        <sz val="11"/>
        <rFont val="Calibri"/>
        <family val="2"/>
        <scheme val="minor"/>
      </rPr>
      <t>andere aangelegenheid mee te delen dan de in de financiële overzichten gepresenteerde of toegelichte aangelegenheden die op grond van zijn oordeelsvorming relevant is</t>
    </r>
    <r>
      <rPr>
        <sz val="11"/>
        <rFont val="Calibri"/>
        <family val="2"/>
        <scheme val="minor"/>
      </rPr>
      <t xml:space="preserve"> voor het begrip van gebruikers van de controle, de verantwoordelijkheden van de auditor of de controleverklaring en dit niet op grond van wet- of regelgeving verboden is, dient de auditor dit in de controleverklaring te doen in een paragraaf met de titel “Overige aangelegenheid” of een andere geschikte titel. De auditor dient deze paragraaf direct na de oordeelsparagraaf en een eventuele paragraaf ter benadrukking van bepaalde aangelegenheden toe te voegen, dan wel op een andere plaats in de controleverklaring indien de inhoud van de paragraaf inzake overige aangelegenheden relevant is voor de sectie Overige rapporteringsverantwoordelijkheden. (Zie Par. A5-A11)</t>
    </r>
  </si>
  <si>
    <t>ISA 710.14 en 19</t>
  </si>
  <si>
    <r>
      <t>Indien de financiële overzichten over de voorgaande verslagperiode niet zijn gecontroleerd, heeft de bedrijfsrevisor dit in een paragraaf inzake overige aangelegenheden vermeld (toevoeging van een "</t>
    </r>
    <r>
      <rPr>
        <i/>
        <sz val="11"/>
        <rFont val="Calibri"/>
        <family val="2"/>
        <scheme val="minor"/>
      </rPr>
      <t>other matter paragraph</t>
    </r>
    <r>
      <rPr>
        <sz val="11"/>
        <rFont val="Calibri"/>
        <family val="2"/>
        <scheme val="minor"/>
      </rPr>
      <t>")?</t>
    </r>
  </si>
  <si>
    <r>
      <t xml:space="preserve">Blijkt uit het dossier dat de bedrijfsrevisor de controledocumentatie zo heeft opgesteld dat die voldoende is om een ervaren bedrijfsrevisor die voorheen niet bij de controle betrokken was in staat te stellen om inzicht te verwerven in:
(a) de aard, timing en omvang van de uitgevoerde controlewerkzaamheden;
(b) de uitkomsten van de uitgevoerde controlewerkzaamheden, alsmede in de verkregen controle-informatie;
(c) significante aangelegenheden voortgekomen uit de controle, de daaruit getrokken conclusies; en
(d) significante </t>
    </r>
    <r>
      <rPr>
        <i/>
        <sz val="11"/>
        <rFont val="Calibri"/>
        <family val="2"/>
        <scheme val="minor"/>
      </rPr>
      <t>professional judgements</t>
    </r>
    <r>
      <rPr>
        <sz val="11"/>
        <rFont val="Calibri"/>
        <family val="2"/>
        <scheme val="minor"/>
      </rPr>
      <t xml:space="preserve"> die zijn toegepast om tot die conclusies te komen? </t>
    </r>
  </si>
  <si>
    <r>
      <t xml:space="preserve">Zie Par. A2-A11
</t>
    </r>
    <r>
      <rPr>
        <u/>
        <sz val="11"/>
        <rFont val="Calibri"/>
        <family val="2"/>
        <scheme val="minor"/>
      </rPr>
      <t>Overwegingen die specifiek gelden voor kleinere entiteiten:</t>
    </r>
    <r>
      <rPr>
        <sz val="11"/>
        <rFont val="Calibri"/>
        <family val="2"/>
        <scheme val="minor"/>
      </rPr>
      <t xml:space="preserve">
A16. De controledocumentatie voor een controle van kleinere entiteiten is in het algemeen minder omvangrijk dan voor de controle van een grotere entiteit. Verder zal ingeval van een controle, waarin de voor de opdracht verantwoordelijke partner alle werkzaamheden zelf uitvoert, de documentatie geen aangelegenheden bevatten die zouden moeten worden vastgelegd om de leden van een opdrachtteam te informeren of te instrueren, dan wel om informatie te verschaffen die een review aantoont door andere leden van het team (er zullen bijvoorbeeld geen aangelegenheden zijn om te documenteren met betrekking tot teambesprekingen of het houden van toezicht). Niettemin voldoet de auditor aan de overheersende vereiste in paragraaf 8 om controledocumentatie op te stellen waaruit een ervaren auditor inzicht kan verwerven, omdat de controledocumentatie het voorwerp kan uitmaken van de reviews door externe partijen voor wettelijke of andere doeleinden.</t>
    </r>
  </si>
  <si>
    <t>Blijkt uit het dossier dat de bedrijfsrevisor heeft vastgelegd wie de controlewerkzaamheden heeft uitgevoerd en de datum waarop deze werden afgerond?</t>
  </si>
  <si>
    <t>Blijkt uit het dossier dat de bedrijfsrevisor heeft vastgelegd wie de uitgevoerde controlewerkzaamheden heeft gereviewed alsmede de datum en de omvang van deze review?</t>
  </si>
  <si>
    <t>Artikel 13, § 2 van de Wet van 7/12/2016</t>
  </si>
  <si>
    <t>Dat dossier omvat, onverminderd de in België toepasselijke (internationale) controlestandaarden, de volgende gegevens:
1° de naam, het adres en de hoofdvestiging;
2° in het geval van een bedrijfsrevisorenkantoor, de naam van de vaste vertegenwoordiger;
3° de in rekening gebrachte honoraria voor de bedrijfsrevisorale opdracht en, in het geval van een wettelijke controle van de jaarrekening of de geconsolideerde jaarrekening, de in rekening gebrachte honoraria voor andere diensten in een boekjaar, zowel van de commissaris als van de leden van het netwerk waartoe de commissaris behoort.</t>
  </si>
  <si>
    <t>Vermeldt de toelichting bij de jaarrekening van de vrijgestelde vennootschap dat zij gebruik heeft gemaakt van de vrijstelling en de naam van de moedervennootschap die de geconsolideerde jaarrekening opstelt en openbaar maakt ?</t>
  </si>
  <si>
    <t>Artikel 113, § 1 W. Venn.</t>
  </si>
  <si>
    <t>Artikel 113, § 2, eerste lid W. Venn.</t>
  </si>
  <si>
    <t>Artikel 113, § 3 W. Venn.</t>
  </si>
  <si>
    <t>ISA 240.15</t>
  </si>
  <si>
    <t>Was deze kennisname voldoende om de initiële aanwijzing van groepsonderdelen die waarschijnlijk significant zijn, te bevestigen of te herzien?</t>
  </si>
  <si>
    <t>Was deze kennisname voldoende om de inschatting van het risico op een afwijking van materieel belang in de financiële overzichten van de groep als gevolg van fraude of fouten te evalueren?</t>
  </si>
  <si>
    <t>Zie Par. A23-A29</t>
  </si>
  <si>
    <t>Zie Par. A30-A31</t>
  </si>
  <si>
    <t>Zie Par. A37</t>
  </si>
  <si>
    <t>Zie Par. A38</t>
  </si>
  <si>
    <t>Zie Par. A39-A41</t>
  </si>
  <si>
    <t>Werd daarbij rekening gehouden met de vakbekwaamheid van de auditor van het groepsonderdeel?</t>
  </si>
  <si>
    <t>Blijkt de bepaling van een materialiteit voor die groepsonderdelen waar de auditors van een groepsonderdeel een controle of een beoordelingsopdracht zullen uitvoeren ten behoeve van de groepscontrole (welke lager moet zijn dan het materialiteitsniveau voor de financiële overzichten van de groep als geheel), uit het dossier?</t>
  </si>
  <si>
    <t>Zie Par. A43</t>
  </si>
  <si>
    <t>Zie Par. A48-A54</t>
  </si>
  <si>
    <t>Zie Par. A50</t>
  </si>
  <si>
    <t>Zie Par. A56</t>
  </si>
  <si>
    <t>Blijkt uit het dossier dat de groepsauditor tijdig zijn instructies heeft meegedeeld aan de auditors van de groepsonderdelen? Deze mededeling dient een uiteenzetting te bevatten van de uit te voeren werkzaamheden, het gebruik dat van die werkzaamheden zal worden gemaakt en de vorm en inhoud van de communicatie met de auditor van het groepsonderdeel.</t>
  </si>
  <si>
    <t>Zie Par. A57, A58, A60</t>
  </si>
  <si>
    <t>Zie Par. A60</t>
  </si>
  <si>
    <t xml:space="preserve">Blijkt uit het dossier dat groepsauditor de auditor van het groepsonderdeel heeft verzocht om aangelegenheden mee te delen die relevant zijn voor de conclusie van de groepsauditor met betrekking tot de groepscontrole?? </t>
  </si>
  <si>
    <t>In voorkomend geval, werd het akkoord van de ondernemingsraad bekomen ?</t>
  </si>
  <si>
    <t xml:space="preserve">Voorziet de groepsauditor de uitvoering van werkzaamheden omtrent een groepsonderdeel door een andere wettelijke auditor, en zo ja, is hij nagegaan dat de wettelijke auditor beantwoordt aan de ethische vereisten en hij beschikt over de nodige beroepsbekwaamheden? </t>
  </si>
  <si>
    <t>Indien een auditor van een groepsonderdeel niet voldoet aan de voor de groepscontrole relevante onafhankelijkheidsvoorschriften, of indien de groepsauditor ernstige punten van zorg heeft over de bekwaamheid van de auditor van het groepsonderdeel, is er voldoende en geschikte controle-informatie verkregen met betrekking tot de financiële informatie van het groepsonderdeel zonder de auditor van dat groepsonderdeel te verzoeken werkzaamheden uit te voeren met betrekking tot de financiële informatie van dat groepsonderdeel?</t>
  </si>
  <si>
    <t>Blijkt uit het dossier dat de groepsauditor het soort werkzaamheden heeft vastgelegd dat door hemzelf, of door de auditors van de groepsonderdelen namens hem, moeten worden uitgevoerd met betrekking tot de financiële informatie van de groepsonderdelen?</t>
  </si>
  <si>
    <t>Blijkt uit het dossier dat indien de werkzaamheden gebaseerd zijn op een verwachting dat de interne beheersingsmaatregelen geldend voor de groep als geheel effectief werken, of indien gegevensgerichte controles alleen geen voldoende en geschikte controle-informatie op het niveau van beweringen kunnen verschaffen, de groepsauditor de effectieve werking van deze interne beheersingsmaatregelen heeft getoetst of dat de auditor van een groepsonderdeel werd verzocht om deze te toetsen?</t>
  </si>
  <si>
    <t>Blijkt uit het dossier dat voor de groepsonderdelen die niet significant zijn, de groepsauditor cijferanalyses op groepsniveau heeft uitgevoerd?</t>
  </si>
  <si>
    <t>Blijkt uit het dossier dat een afwijking van materieel belang in de financiële overzichten van de groep, geïdentificeerd in een groepsonderdeel waarop een auditor van een groepsonderdeel werkzaamheden uitvoert, door de groepsauditor werd geëvalueerd teneinde de verdere controlewerkzaamheden te bepalen die moeten worden uitgevoerd om op de geïdentificeerde significante risico’s op een afwijking van materieel belang in de financiële overzichten van de groep te kunnen inspelen?</t>
  </si>
  <si>
    <t>Zie Par. A61</t>
  </si>
  <si>
    <t>Zie Par. A63</t>
  </si>
  <si>
    <t>Zie Par. A64</t>
  </si>
  <si>
    <t>Blijkt uit het dossier dat de groepsauditor de communicatie van de auditor van het groepsonderdeel heeft geëvalueerd en (i) significante aangelegenheden die bij die evaluatie aan de orde komen, heeft besproken met de auditor van het groepsonderdeel, het management van het groepsonderdeel of het management op groepsniveau, naargelang passend; en
(ii) heeft bepaald of het noodzakelijk was andere relevante delen van de controledocumentatie van de auditor van het groepsonderdeel te beoordelen.?</t>
  </si>
  <si>
    <t>Indien de groepsauditor tot de conclusie komt dat de werkzaamheden van de auditor van het groepsonderdeel niet volstaan, heeft hij dan bepaald welke aanvullende werkzaamheden moeten worden uitgevoerd en of deze door de auditor van het groepsonderdeel dan wel door hemzelf moeten worden uitgevoerd?</t>
  </si>
  <si>
    <t>Blijkt uit het dossier een evaluatie van het effect op het controleoordeel op groepsniveau van eventuele niet gecorrigeerde afwijkingen (geïdentificeerd door de groepsauditor of meegedeeld door auditors van groepsonderdelen) en eventuele gevallen waarin het niet mogelijk is gebleken voldoende en geschikte controle-informatie te verkrijgen?</t>
  </si>
  <si>
    <t>Blijkt uit het dossier dat de consolidatieboekingen werden gecontroleerd (wees daarbij ook aandachtig voor de aspecten inzake joint ventures)?</t>
  </si>
  <si>
    <t xml:space="preserve">Blijkt uit het dossier dat de voornaamste reconciliaties werden gecontroleerd (bv. consolidatiereserves, consolidatieverschillen, resultaten uit de omrekening van vreemde valuta, uitgestelde belastingen, interesten van derden, geconsolideerd resultaat, mutatie van het geconsolideerd eigen vermogen, waarde van de ondernemingen waarop vermogensmutatie werd toegepast)?
</t>
  </si>
  <si>
    <t>ISA 550.20 tot 24</t>
  </si>
  <si>
    <t>Blijkt uit het dossier dat de groepsauditor zich heeft verzekerd dat de inhoud van het geconsolideerde jaarverslag overeenstemt met de bepalingen voorzien in het artikel 119 W. venn.?</t>
  </si>
  <si>
    <t>Indien de groepsauditor van oordeel was dat het jaarverslag alle door het Wetboek van vennootschappen voorgeschreven vermeldingen behandelt, heeft hij melding gemaakt in zijn verslag betreffende overige door-wet en regelgeving gestelde eisen?</t>
  </si>
  <si>
    <t>Blijkt uit het dossier dat de groepsauditor zich ervan heeft vergewist dat het jaarverslag in alle van materieel belang zijnde opzichten in overeenstemming is met de geconsolideerde jaarrekening?</t>
  </si>
  <si>
    <t>Indien de groepsauditor van oordeel is dat het jaarverslag in alle van materieel belang zijnde opzichten in overstemming is met de geconsolideerde jaarrekening, heeft hij melding gemaakt in zijn verslag betreffende overige door wet en regelgeving gestelde eisen?</t>
  </si>
  <si>
    <t>Blijkt uit het dossier dat de groepsauditor zich ervan heeft vergewist dat het jaarverslag geen van materieel belang zijnde inconsistenties bevat ten aanzien van de informatie waarover hij kennis heeft opgenomen in het kader van zijn opdracht ?</t>
  </si>
  <si>
    <t>Indien de groepsauditor van oordeel is dat het jaarverslag geen van materieel belang zijnde inconsistenties bevat, heeft hij melding in zijn verslag betreffende overige door wet en regelgeving gestelde eisen gemaakt?</t>
  </si>
  <si>
    <t>Indien de groepsauditor van oordeel is dat het jaarverslag van materieel belang zijnde inconsistenties bevat, heeft hij dit met het bestuurorgaan besproken en, indien nodig, heeft hij melding gemaakt in zijn verslag betreffende overige door wet en regelgeving gestelde eisen?</t>
  </si>
  <si>
    <r>
      <t xml:space="preserve">Indien de groepsauditor van oordeel is dat het jaarverslag </t>
    </r>
    <r>
      <rPr>
        <u/>
        <sz val="11"/>
        <rFont val="Calibri"/>
        <family val="2"/>
        <scheme val="minor"/>
      </rPr>
      <t>niet</t>
    </r>
    <r>
      <rPr>
        <sz val="11"/>
        <rFont val="Calibri"/>
        <family val="2"/>
        <scheme val="minor"/>
      </rPr>
      <t xml:space="preserve"> in alle van materieel belang zijnde opzichten in overstemming is met de geconsolideerde jaarrekening , heeft hij dit met het bestuurorgaan besproken en, indien nodig, heeft hij melding gemaakt in zijn verslag betreffende overige door wet en regelgeving gestelde eisen?</t>
    </r>
  </si>
  <si>
    <r>
      <t xml:space="preserve">Indien de groepsauditor van oordeel was dat het jaarverslag </t>
    </r>
    <r>
      <rPr>
        <u/>
        <sz val="11"/>
        <rFont val="Calibri"/>
        <family val="2"/>
        <scheme val="minor"/>
      </rPr>
      <t>niet</t>
    </r>
    <r>
      <rPr>
        <sz val="11"/>
        <rFont val="Calibri"/>
        <family val="2"/>
        <scheme val="minor"/>
      </rPr>
      <t xml:space="preserve"> alle door het Wetboek van vennootschappen voorgeschreven vermeldingen behandelt, heeft hij dit met het bestuurorgaan besproken en, indien nodig, heeft hij melding gemaakt in zijn verslag betreffende overige door wet en regelgeving gestelde eisen?</t>
    </r>
  </si>
  <si>
    <t>Blijkt uit het dossier dat de schriftelijke bevestigingen van de leiding werden bekomen en werden getekend door de adequate personen?</t>
  </si>
  <si>
    <t>Zie par. A2-A6</t>
  </si>
  <si>
    <t>Zie Par. A15-A18</t>
  </si>
  <si>
    <t>Zie Par. A26-A27</t>
  </si>
  <si>
    <t xml:space="preserve">Blijkt uit het dossier dat de bevestigingsbrief alle door de norm vereiste elementen (21 punten) bevat inzake:
- ISA 580;
- Bijkomende norm op de in België van toepassing zijnde internationale controlestandaarden (ISA's);
- ISA 240.39; en
- ISA 560.9? </t>
  </si>
  <si>
    <t>ISA 580.19.(c)
ISA 705.20
§ 60 van de Bijkomende norm op de ISA's</t>
  </si>
  <si>
    <t>15. Specificiteiten inzake IFRS voor ondernemingen die genoteerd zijn op een niet-gereguleerde markt binnen of buiten de Europese Unie</t>
  </si>
  <si>
    <t>Blijkt uit het dossier dat het boekhoudkundig referentiekader overeenstemt met de wettelijke bepalingen (Belgian GAAP versus IFRS)?</t>
  </si>
  <si>
    <t>16. Kwaliteitsbeheersing (ISA 220)</t>
  </si>
  <si>
    <t>Zie Par. A23-A25</t>
  </si>
  <si>
    <t>Zie Par. A26-A27, A29-A31</t>
  </si>
  <si>
    <t>ISA 700.20 tot 39
Artikel 148 van het Wetboek van vennootschappen</t>
  </si>
  <si>
    <t>ISA 700-705-706-710-720, Artikel 144 W. Venn., Bijkomende norm op de ISA's</t>
  </si>
  <si>
    <t>Artikel 148, §1, 5° van het Wetboek van vennootschappen</t>
  </si>
  <si>
    <r>
      <t xml:space="preserve">Werd ingeval van onbeschikbaarheid van de geconsolideerde jaarrekening binnen de statutaire of wettelijke termijn een </t>
    </r>
    <r>
      <rPr>
        <u/>
        <sz val="11"/>
        <rFont val="Calibri"/>
        <family val="2"/>
        <scheme val="minor"/>
      </rPr>
      <t>verslag van niet bevinding</t>
    </r>
    <r>
      <rPr>
        <sz val="11"/>
        <rFont val="Calibri"/>
        <family val="2"/>
        <scheme val="minor"/>
      </rPr>
      <t xml:space="preserve"> opgesteld? </t>
    </r>
  </si>
  <si>
    <t xml:space="preserve">Zie Par. A2-A11
</t>
  </si>
  <si>
    <t>ISA 230.14
Artikel 17, § 3 van de Wet van 7/12/2016</t>
  </si>
  <si>
    <t>Geselecteerde wettelijke opdracht :</t>
  </si>
  <si>
    <t>Blijkt uit het dossier dat werd nagegaan dat de waarde waartoe de waarderingen leiden tenminste overeenkomen met het aantal en de nominale waarde of de fractiewaarde van de tegen de inbreng uit te geven aandelen (eventueel vermeerderd met de uitgiftepremie)?</t>
  </si>
  <si>
    <t>Ingeval van kapitaalverhoging, blijkt uit het dossier dat de bedrijfsrevisor is nagegaan dat het bedrag dat voortvloeit uit het aantal uitgegeven aandelen, vermenigvuldigd met de nominale waarde en, in voorkomend geval, de uitgiftepremie of indien er geen nominale waarde is, met de fractiewaarde, niet hoger is dan de waarde waartoe de waarderingsmethoden van de inbreng in natura leiden?</t>
  </si>
  <si>
    <t>Blijkt uit het verslag dat de bedrijfsrevisor een beschrijving geeft van de inbreng in natura zoals vermeld in het ontwerp van authentieke akte, desgevallend, het ontwerpverslag van de oprichters of het bestuursorgaan van de vennootschap?</t>
  </si>
  <si>
    <r>
      <t>Blijkt uit het verslag dat de bedrijfsrevisor heeft vermeld dat hij geen uitspraak doet over het rechtmatig en billijk karakter van de verrichting (“</t>
    </r>
    <r>
      <rPr>
        <i/>
        <sz val="11"/>
        <rFont val="Calibri"/>
        <family val="2"/>
        <scheme val="minor"/>
      </rPr>
      <t>no fairness opinion</t>
    </r>
    <r>
      <rPr>
        <sz val="11"/>
        <rFont val="Calibri"/>
        <family val="2"/>
        <scheme val="minor"/>
      </rPr>
      <t>”)?</t>
    </r>
  </si>
  <si>
    <t>Blijkt uit het dossier dat werd nagegaan of het bedrag van de vordering ter vergoeding van de overdracht niet hoger is dan de waarde waartoe de waarderingsmethoden van het over te dragen goed leiden?</t>
  </si>
  <si>
    <t>Blijkt uit het dossier dat de bedrijfsrevisor een analyse van de administratieve organisatie heeft uitgevoerd, hoofdzakelijk met betrekking tot de maatregelen die de betrouwbaarheid verzekeren van de boekhouding?</t>
  </si>
  <si>
    <t>Blijkt uit het dossier dat de bedrijfsrevisor het netto-actief van de vennootschap heeft berekend met aandacht voor de naleving van de wettelijke en reglementaire bepalingen, in hoofdzaak met betrekking tot de samenstelling van het maatschappelijk kapitaal van de vennootschap (werd desgevallend het verschil geanalyseerd tussen het eigen vermogen en het maatschappelijk kapitaal, dat van toepassing is voor de nieuwe vennootschapsvorm)?</t>
  </si>
  <si>
    <t>Blijkt uit het dossier dat de bedrijfsrevisor de waarderingsmethoden die door elk van de betrokken vennootschappen werden weerhouden, heeft geïdentificeerd, en zich ervan heeft vergewist dat die methoden aanvaardbaar zijn?</t>
  </si>
  <si>
    <t>Blijkt uit het dossier dat de bedrijfsrevisor alle betekenisvolle inlichtingen heeft verkegen, ook van na de afsluitingsdatum van de financiële overzichten, die aan de berekening van de ruilverhouding ten grondslag liggen?</t>
  </si>
  <si>
    <t xml:space="preserve">Blijkt uit het dossier dat de bedrijfsrevisor het fusie- of splitsingsvoorstel heeft onderzocht om uit te maken, enerzijds, of alle door de wet vereiste inlichtingen erin werden opgenomen, en anderzijds of die informatie strookt met de inlichtingen die hij bij de bestuursorganen van de betrokken vennootschappen heeft kunnen bekomen?
</t>
  </si>
  <si>
    <t>Ingeval van splitsing, blijkt uit het dossier dat de revisor bijzondere aandacht heeft besteed aan de nauwkeurige beschrijving van de aan elke verkrijgende vennootschap over te dragen activa- en passivabestanddelen, de niet in de balans opgenomen rechten en verplichtingen, en de andere contractuele verplichtingen (zoals huurcontracten, personeel, verzekeringscontracten, leveringscontracten, concessies, enz.), alsook aan de verdeling onder de aandeelhouders of vennoten van de te splitsen vennootschap van de aandelen van de verkrijgende vennootschappen, en aan het criterium waarop deze verdeling is gebaseerd?</t>
  </si>
  <si>
    <t>De inspecteur wordt verzocht de inspectie af te sluiten door onderstaande vragen te beantwoorden, en dit rekening houdend met al de vastgestelde bevindingen tijdens de kwaliteitscontrole.</t>
  </si>
  <si>
    <t xml:space="preserve">Blijkt uit het dossier dat de revisor de controleopdracht pas heeft aanvaard of voortgezet na zich te hebben verzekerd te voldoen aan de randvoorwaarden voor de controle en het hebben van een overeenkomst van de voorwaarden van de controleopdracht met het management en, in voorkomend geval, met de met governance belaste personen? </t>
  </si>
  <si>
    <t xml:space="preserve">ISA 560.6 en 7
</t>
  </si>
  <si>
    <t>Zo ja, gelieve de vragen 8 tot 78 hieronder te vervolledigen voor wat betreft de groepsauditwerkzaamheden.</t>
  </si>
  <si>
    <t>Heeft de groepsauditor een controlestrategie en een controleplan voor de groep ontwikkeld overeenkomstig ISA 300?</t>
  </si>
  <si>
    <t>Heeft een bespreking plaatsgevonden met de leden van het opdrachtteam over de voormelde risico-inschatting op fraude en de bijhorende controleaanpak?</t>
  </si>
  <si>
    <t>Werd een overzicht van de niet-gecorrigeerde afwijkingen opgenomen in of toegevoegd aan de bevestigingsbrief?</t>
  </si>
  <si>
    <t>ISA 700.41
Artikel 148, § 1, 8° van het Wetboek van vennootschappen</t>
  </si>
  <si>
    <t>18. Controledocumentatie (ISA 230)</t>
  </si>
  <si>
    <t>Indien de te controleren revisor geen wettelijke opdracht tijdens het lopende jaar (N) heeft getekend, laat de inspecteur zich de lijst van de getekende wettelijke opdrachten tijdens het voorgaande jaar (N-1) voorleggen teneinde een dossier te kunnen selecteren en controleren.</t>
  </si>
  <si>
    <r>
      <t>Een significant risico is een geïdentificeerd en ingeschat risico op een afwijking van materieel belang waaraan, op grond van de oordeelsvorming van de auditor, tijdens de controle bijzondere aandacht moet worden besteed (ISA 315.4.(e)).
Dit risico kan worden gelinkt aan een transactiestroom (cyclus), aan een significante rubriek van de jaarrekening of aan een belangrijke toelichting opgenomen in de jaarrekening. Ingeval het risico gevolgen voor de financiële overzichten met zich meebrengt met een diepgaande invloed (</t>
    </r>
    <r>
      <rPr>
        <i/>
        <sz val="10"/>
        <rFont val="Calibri"/>
        <family val="2"/>
        <scheme val="minor"/>
      </rPr>
      <t>pervasive effect</t>
    </r>
    <r>
      <rPr>
        <sz val="10"/>
        <rFont val="Calibri"/>
        <family val="2"/>
        <scheme val="minor"/>
      </rPr>
      <t xml:space="preserve">) dienen er specifieke en bijkomende ISA normen te worden toegepast (bv. Fraude, </t>
    </r>
    <r>
      <rPr>
        <i/>
        <sz val="10"/>
        <color theme="1"/>
        <rFont val="Calibri"/>
        <family val="2"/>
        <scheme val="minor"/>
      </rPr>
      <t>management overrride of controls, going concern</t>
    </r>
    <r>
      <rPr>
        <sz val="10"/>
        <rFont val="Calibri"/>
        <family val="2"/>
        <scheme val="minor"/>
      </rPr>
      <t>, etc...)</t>
    </r>
  </si>
  <si>
    <t>Is het auditrapport gedateerd :
- na beëindiging van de controlewerkzaamheden;
- na vaststelling van de jaarrekening door het bestuursorgaan;
- desgevallend na ondertekening van het jaarverslag; en
- voorafgaandelijk aan de algemene vergadering?</t>
  </si>
  <si>
    <t>Blijkt uit het dossier dat de bedrijfsrevisor de controledocumentatie heeft samengevoegd in een controledossier en het definitieve controledossier heeft voltooid ten laatste 60 dagen na de ondertekening van het auditrapport?</t>
  </si>
  <si>
    <t>Blijkt uit het dossier dat de gebeurtenissen tussen de balansdatum en de datum van het auditrapport op een adequate wijze werden onderzocht?</t>
  </si>
  <si>
    <t xml:space="preserve">Blijkt uit het dossier dat, indien het gecontroleerd mandaat een entiteit is die genoteerd is op een niet-gereguleerde markt binnen of buiten de Europese Unie, of een entiteit is met een risicoprofiel vastgelegd door het bedrijfsrevisorenkantoor,  een onafhankelijke kwaliteitscontrole werd uitgevoerd door een opdrachtgerichte kwaliteitsbeoordelaar teneinde na te gaan of de beroepsnormen en toepasselijke wettelijke en reglementaire bepalingen werden nageleefd en of een gepast auditrapport werd uitgebracht? </t>
  </si>
  <si>
    <t>Omvat deze kwaliteitcontrole:
- een gesprek inzake significante aangelegenheden;
- een nazicht van de financiële overzichten en het auditrapport;
- een nazicht van de controledocumentatie die de door het auditteam gedane beoordelingen onderbouwt;
- een evaluatie van de conclusies die zijn getrokken bij het formuleren van de controleverklaring, alsmede overweging of de voorgestelde controleverklaring passend is?</t>
  </si>
  <si>
    <t>Werden de geconsolideerde jaarrekening, het jaarverslag en het auditrapport over deze jaarrekening neergelegd bij de NBB in de taal waarin de vrijgestelde vennootschap haar jaarrekening dient openbaar te maken?</t>
  </si>
  <si>
    <t>Heeft de groepsauditor bij afwezigheid (op datum van ondertekening van het auditrapport) van het verkrijgen van een bevestigingsbrief van de leiding een voorbehoud of een onthoudende verklaring afgeleverd?</t>
  </si>
  <si>
    <t>Blijkt uit het rapport welk boekhoudkundig referentiekader werd gebruikt bij de opmaak van de geconsolideerde jaarrekeningen?</t>
  </si>
  <si>
    <t>Blijkt uit het dossier dat de schriftelijke bevestigingen van de leiding zijn bekomen voorafgaandelijk aan de datum van het auditrapport? 
De datum van de schriftelijke bevestigingen dient zo dicht als praktisch uitvoerbaar is bij, maar niet na, de datum van de controleverklaring over de financiële overzichten te liggen.</t>
  </si>
  <si>
    <t>Indien het management één of meer van de gevraagde schriftelijke bevestigingen niet heeft verstrekt, heeft de groepsauditor:
- de aangelegenheid besproken met het management;
- de integriteit van het management geherevalueerd en het effect geëvalueerd dat dit kan hebben op de betrouwbaarheid van de mondelinge of schriftelijke bevestigingen en op de controle-informatie in het algemeen; en
- de passende acties ondernomen, met inbegrip van het bepalen van het mogelijke effect op het oordeel dat in het auditrapport tot uitdrukking wordt gebracht?</t>
  </si>
  <si>
    <t>Blijkt uit het dossier dat het auditrapport niet gedateerd is voordat de opdrachtgerichte kwaliteitsbeoordeling is afgerond?</t>
  </si>
  <si>
    <t>Blijkt uit het dossier dat de bedrijfsrevisor één of meer van de volgende acties heeft ondernomen, rekening houdend met de aard van de schatting:
(a) bepalen of gebeurtenissen die zich voordoen tot aan de datum van het auditrapport controle-informatie verschaffen met betrekking tot de schatting;
(b) toetsen hoe het managament de schatting heeft gemaakt, en toesten van de gegevens waarop de schatting is gebaseerd;
(c) toetsen van de effectieve werking van de interne beheersingsmaatregelen met betrekking tot de wijze waarop het management de schatting heeft gemaakt, samen met het uitvoeren van passende gegevensgerichte controles;
(d) ontwikkelen van een puntschatting of een schattingsinterval om de puntschatting van het management te evalueren?</t>
  </si>
  <si>
    <t xml:space="preserve">Blijkt uit het dossier dat de bedrijfsrevisor het auditrapport niet heeft gedateerd voordat de opdrachtgerichte kwaliteitsbeoordeling is afgerond?
</t>
  </si>
  <si>
    <t>Indien een wijziging is opgetreden in de opdrachtvoorwaarden, werd een nieuwe opdrachtbrief opgemaakt?</t>
  </si>
  <si>
    <t xml:space="preserve">ISA 530.9 tot 11
</t>
  </si>
  <si>
    <t>Is de formulering van de verklaring in overeenstemming met de ISA-normen, het Wetboek van vennootschappen en de Bijkomende norm op de ISA's?</t>
  </si>
  <si>
    <t>Blijkt uit het dossier dat, indien andere tijdens de controle geïdentificeerde tekortkomingen in de interne beheersing die  op grond van de professionele oordeelsvorming van de bedrijfsrevisor, voldoende belangrijk zijn om de aandacht van het management te verdienen, hij deze tijdig aan het management heeft meegedeeld?</t>
  </si>
  <si>
    <t xml:space="preserve">Toelichting inzake de door de gecontroleerde revisor uitgevoerde auditwerkzaamheden
</t>
  </si>
  <si>
    <t>Opmerking gecontroleerde revisor</t>
  </si>
  <si>
    <t>Opmerking secretariaat-generaal van het College</t>
  </si>
  <si>
    <r>
      <t xml:space="preserve">Gekozen auditaanpak (cf. Excelsheet auditflow)
</t>
    </r>
    <r>
      <rPr>
        <b/>
        <sz val="11"/>
        <color rgb="FFFF0000"/>
        <rFont val="Calibri"/>
        <family val="2"/>
        <scheme val="minor"/>
      </rPr>
      <t xml:space="preserve">A </t>
    </r>
    <r>
      <rPr>
        <sz val="11"/>
        <rFont val="Calibri"/>
        <family val="2"/>
        <scheme val="minor"/>
      </rPr>
      <t xml:space="preserve">= significant risico/controletesten in jaar N
</t>
    </r>
    <r>
      <rPr>
        <b/>
        <sz val="11"/>
        <color rgb="FFFF0000"/>
        <rFont val="Calibri"/>
        <family val="2"/>
        <scheme val="minor"/>
      </rPr>
      <t xml:space="preserve">B </t>
    </r>
    <r>
      <rPr>
        <sz val="11"/>
        <rFont val="Calibri"/>
        <family val="2"/>
        <scheme val="minor"/>
      </rPr>
      <t xml:space="preserve">= significant risico/full substantive
</t>
    </r>
    <r>
      <rPr>
        <b/>
        <sz val="11"/>
        <color rgb="FFFF0000"/>
        <rFont val="Calibri"/>
        <family val="2"/>
        <scheme val="minor"/>
      </rPr>
      <t xml:space="preserve">C </t>
    </r>
    <r>
      <rPr>
        <sz val="11"/>
        <rFont val="Calibri"/>
        <family val="2"/>
        <scheme val="minor"/>
      </rPr>
      <t xml:space="preserve">= significante rubriek of cyclus/controletesten
</t>
    </r>
    <r>
      <rPr>
        <b/>
        <sz val="11"/>
        <color rgb="FFFF0000"/>
        <rFont val="Calibri"/>
        <family val="2"/>
        <scheme val="minor"/>
      </rPr>
      <t xml:space="preserve">D </t>
    </r>
    <r>
      <rPr>
        <sz val="11"/>
        <rFont val="Calibri"/>
        <family val="2"/>
        <scheme val="minor"/>
      </rPr>
      <t xml:space="preserve">= significante rubriek of cyclus/full substantive
</t>
    </r>
  </si>
  <si>
    <t>§ 3.1 Normen ondernemingsraad</t>
  </si>
  <si>
    <t>§ 3.2 Normen ondernemingsraad</t>
  </si>
  <si>
    <t>§ 2.2.3 Normen ondernemingsraad</t>
  </si>
  <si>
    <t>Blijkt uit het dossier dat de geschreven verslagen specifiek opgesteld voor de ondernemingsraad door de revisor op tijd overgemaakt werden?</t>
  </si>
  <si>
    <t>Behoudens afwijkend akkoord tussen revisor en ondernemingsraad, mogen de geschreven verslagen, specifiek opgesteld voor de ondernemingsraad, worden overgemaakt ten laatste op de dag van de vergadering, die ze moet onderzoeken.</t>
  </si>
  <si>
    <t xml:space="preserve">Blijkt uit het dossier dat de revisor benoemd werd op voordracht van de ondernemingsraad, beraadslagend op initiatief en op voorstel van het bestuursorgaan en beslissend bij meerderheid van de stemmen uitgebracht door zijn leden en bij meerderheid van de stemmen uitgebracht door de leden benoemd door de werknemers?
</t>
  </si>
  <si>
    <t>Indien hij daartoe werd uitgenodigd door het bestuursorgaan of door de door de werknemers benoemde leden was de revisor aanweizig op de vergaderingen waar de basisinformatie en de jaarlijkse informatie werden besproken?</t>
  </si>
  <si>
    <t>Werd door de bedrijfsrevisor een schriftelijk auditrapport opgesteld dat een duidelijk onderscheid maakt tussen de bestemmelingen van het verslag, de inleiding, de verantwoordelijkheden van het toezichthoudend orgaan, de verantwoordelijkheden van de bedrijfsrevisor en de verklaring over de financiële staten en de overige door wet- en regelgeving gestelde eisen?</t>
  </si>
  <si>
    <t>Blijkt uit het dossier dat de bedrijfsrevisor de controledocumentatie heeft samengevoegd in een controledossier en het definitieve controledossier heeft voltooid ten laatste 60 dagen na de ondertekening van het auditverslag?</t>
  </si>
  <si>
    <t>Blijkt uit het dossier dat de schriftelijke bevestiging van het management werd bekomen zo dicht als mogelijk voorafgaandelijk aan de datum van het auditverslag? 
De datum van de schrijftelijke bevestigingen dient zo dicht als praktisch uitvoerbaar is bij, maar niet na, de datum van controleverklaring over de financiële overzichten te liggen.</t>
  </si>
  <si>
    <t>Heeft de bedrijfsrevisor, bij afwezigheid van het verkrijgen van een bevestigingsbrief van de leiding (op datum van ondertekening van het auditverslag), een voorbehoud of een onthoudende verklaring over de financiële overzichten geformuleerd?</t>
  </si>
  <si>
    <t>Is het auditverslag gedateerd :
- na beëindiging van de controlewerkzaamheden;
- na vaststelling van de jaarrekening door het bestuursorgaan;
- desgevallend na ondertekening van het jaarverslag; en
- voorafgaandelijk aan de algemene vergadering?</t>
  </si>
  <si>
    <t>Heeft de groepsauditor een schriftelijk auditverslag opgesteld dat een duidelijk onderscheid maakt tussen de bestemmelingen van het verslag, de inleiding, de verantwoordelijkheden van het toezichthoudend orgaan, de verantwoordelijkheden van de bedrijfsrevisor en de verklaring over de geconsolideerde financiële staten en de overige door wet- en regelgeving gestelde eisen?</t>
  </si>
  <si>
    <t>Bevat het auditverslag een vermelding die aangeeft of het jaarverslag over de geconsolideerde jaarrekening de door de wet vereiste inlichtingen bevat en al dan niet in overeenstemming is met de geconsolideerde jaarrekening voor hetzelfde boekjaar?</t>
  </si>
  <si>
    <t xml:space="preserve">Wettekst en/of toepassingsgerichte teksten
</t>
  </si>
  <si>
    <t xml:space="preserve">Toelichting inzake de door de gecontroleerde revisor uitgevoerde controlewerkzaamheden
</t>
  </si>
  <si>
    <r>
      <t>6.1. Finale cijferanalyses (</t>
    </r>
    <r>
      <rPr>
        <i/>
        <sz val="11"/>
        <rFont val="Calibri"/>
        <family val="2"/>
        <scheme val="minor"/>
      </rPr>
      <t>Analytical Procedures that Assist When Forming an Overall Conclusion)</t>
    </r>
    <r>
      <rPr>
        <sz val="11"/>
        <rFont val="Calibri"/>
        <family val="2"/>
        <scheme val="minor"/>
      </rPr>
      <t>(ISA 520)</t>
    </r>
  </si>
  <si>
    <t>CONTROLE VAN EEN ANDERE WETTELIJKE OPDRACHT</t>
  </si>
  <si>
    <t>Artikel 13, § 1 van de Wet van 7/12/2016</t>
  </si>
  <si>
    <t>Blijkt uit het dossier dat de opdrachtpartner en andere kernleden van het opdrachtteam werden betrokken bij de planning van de controle?</t>
  </si>
  <si>
    <r>
      <t xml:space="preserve">Blijkt uit het dossier dat de bedrijfsrevisor een </t>
    </r>
    <r>
      <rPr>
        <u/>
        <sz val="11"/>
        <rFont val="Calibri"/>
        <family val="2"/>
        <scheme val="minor"/>
      </rPr>
      <t>algehele controleaanpak</t>
    </r>
    <r>
      <rPr>
        <sz val="11"/>
        <rFont val="Calibri"/>
        <family val="2"/>
        <scheme val="minor"/>
      </rPr>
      <t xml:space="preserve"> heeft opgesteld waarin de reikwijdte, de timing en de richting van de controle worden uiteengezet en die de basis vormt voor de ontwikkeling van het controleprogramma?
Bij het vaststellen van de algehele controleaanpak dient de bedrijfsrevisor:
(a) te identificeren welke kenmerken van de opdracht de reikwijdte ervan bepalen;
(b) zich te vergewissen van de rapportagedoelstellingen van de opdracht teneinde de timing van de controle te plannen en de vereiste soort communicatie te bepalen;
(c) te overwegen welke factoren op grond van de professionele oordeelsvorming van de auditor significant zijn voor het aansturen van de door het opdrachtteam uit te voeren werkzaamheden;
(d) de uitkomsten van de voorbereidende opdrachtactiviteiten in overweging te nemen en, indien van toepassing, na te gaan of de kennis die is vergaard bij andere opdrachten die de opdrachtpartner voor de entiteit heeft uitgevoerd, relevant is;
(e) de aard, timing en omvang van de voor de uitvoering van de opdracht benodigde middelen te bepalen.</t>
    </r>
  </si>
  <si>
    <r>
      <t xml:space="preserve">Blijkt uit het dossier dat de bedrijfsrevisor een </t>
    </r>
    <r>
      <rPr>
        <u/>
        <sz val="11"/>
        <rFont val="Calibri"/>
        <family val="2"/>
        <scheme val="minor"/>
      </rPr>
      <t>controleprogramma</t>
    </r>
    <r>
      <rPr>
        <sz val="11"/>
        <rFont val="Calibri"/>
        <family val="2"/>
        <scheme val="minor"/>
      </rPr>
      <t xml:space="preserve"> heeft ontwikkeld dat een beschrijving bevat van (a) de aard, timing en omvang van de geplande risico-inschattingswerkzaamheden; (b) de aard, timing en omvang van de geplande verdere controlewerkzaamheden op het niveau van beweringen; en (c) de geplande overige controlewerkzaamheden die moeten worden verricht zodat de opdracht conform de ISA’s wordt uitgevoerd?</t>
    </r>
  </si>
  <si>
    <r>
      <t>Blijkt uit het dossier dat gegevensgerichte cijferanalyses (</t>
    </r>
    <r>
      <rPr>
        <i/>
        <sz val="11"/>
        <rFont val="Calibri"/>
        <family val="2"/>
        <scheme val="minor"/>
      </rPr>
      <t>substantive analytical procedures)</t>
    </r>
    <r>
      <rPr>
        <sz val="11"/>
        <rFont val="Calibri"/>
        <family val="2"/>
        <scheme val="minor"/>
      </rPr>
      <t xml:space="preserve"> werden uitgevoerd ? </t>
    </r>
  </si>
  <si>
    <r>
      <t xml:space="preserve">Blijkt uit het dossier dat, indien de controle-informatie voortkomt uit het werk van een </t>
    </r>
    <r>
      <rPr>
        <u/>
        <sz val="11"/>
        <rFont val="Calibri"/>
        <family val="2"/>
        <scheme val="minor"/>
      </rPr>
      <t>door het management ingeschakelde deskundige</t>
    </r>
    <r>
      <rPr>
        <sz val="11"/>
        <rFont val="Calibri"/>
        <family val="2"/>
        <scheme val="minor"/>
      </rPr>
      <t>, de bedrijfsrevisor:
- de competentie, capaciteiten en objectiviteit van die deskundige heeft geëvalueerd;
- inzicht heeft verworven in het werk van die deskundige; en
- heeft geëvalueerd in welke mate het werk van die deskundige geschikt is als controle-informatie voor de desbetreffende bewering?</t>
    </r>
  </si>
  <si>
    <r>
      <t xml:space="preserve">Blijkt uit het dossier dat, indien de controle-informatie voortkomt uit het werk van een </t>
    </r>
    <r>
      <rPr>
        <u/>
        <sz val="11"/>
        <rFont val="Calibri"/>
        <family val="2"/>
        <scheme val="minor"/>
      </rPr>
      <t>B159</t>
    </r>
    <r>
      <rPr>
        <sz val="11"/>
        <rFont val="Calibri"/>
        <family val="2"/>
        <scheme val="minor"/>
      </rPr>
      <t>, de bedrijfsrevisor:
- de competentie, capaciteiten en objectiviteit van die deskundige heeft geëvalueerd;
- inzicht heeft verworven in het werk van die deskundige; en
- heeft geëvalueerd in welke mate het werk van die deskundige geschikt is als controle-informatie voor de desbetreffende bewering?</t>
    </r>
  </si>
  <si>
    <r>
      <t xml:space="preserve">Blijkt uit het dossier dat de bedrijfsrevisor een evaluatie heeft verricht van de opzet </t>
    </r>
    <r>
      <rPr>
        <i/>
        <sz val="11"/>
        <rFont val="Calibri"/>
        <family val="2"/>
        <scheme val="minor"/>
      </rPr>
      <t>(design)</t>
    </r>
    <r>
      <rPr>
        <sz val="11"/>
        <rFont val="Calibri"/>
        <family val="2"/>
        <scheme val="minor"/>
      </rPr>
      <t xml:space="preserve"> en de implementatie </t>
    </r>
    <r>
      <rPr>
        <i/>
        <sz val="11"/>
        <rFont val="Calibri"/>
        <family val="2"/>
        <scheme val="minor"/>
      </rPr>
      <t>(implementation)</t>
    </r>
    <r>
      <rPr>
        <sz val="11"/>
        <rFont val="Calibri"/>
        <family val="2"/>
        <scheme val="minor"/>
      </rPr>
      <t xml:space="preserve"> van de relevante interne beheersingsmaatregelen bij zijn cliënt die betrekking hebben op de door de serviceorganisatie verleende diensten, met inbegrip van de maatregelen die worden toegepast op de door de serviceorganisatie verwerkte transacties?</t>
    </r>
  </si>
  <si>
    <t>Blijkt uit het dossier dat, indien de bedrijfsrevisor geen toereikend inzicht heeft kunnen verwerven via zijn cliënt in de aard en significantie van de door de serviceorganisatie verleende diensten, hij inzicht heeft verkregen via één of meer van de volgende werkzaamheden:
(a) het verkrijgen van een type 1- of type 2-rapport zoals beschreven in ISA 402.8 (b) en (c), indien beschikbaar;
(b) het opnemen van contact met de serviceorganisatie, via zijn cliënt, om specifieke informatie te verkrijgen;
(c) het bezoeken van de serviceorganisatie en het uitvoeren van werkzaamheden die de noodzakelijke informatie zullen verschaffen over de relevante interne beheersingsmaatregelen bij de serviceorganisatie; of
(d) het gebruikmaken van een andere auditor om werkzaamheden te laten uitvoeren die de noodzakelijke informatie zullen verschaffen over de relevante interne beheersingsmaatregelen bij de serviceorganisatie?</t>
  </si>
  <si>
    <r>
      <t>Blijkt uit het dossier dat,</t>
    </r>
    <r>
      <rPr>
        <u/>
        <sz val="11"/>
        <rFont val="Calibri"/>
        <family val="2"/>
        <scheme val="minor"/>
      </rPr>
      <t xml:space="preserve"> vóórdat de bedrijfsrevisor de invloed van de niet-gecorrigeerde afwijkingen heeft geëvalueerd</t>
    </r>
    <r>
      <rPr>
        <sz val="11"/>
        <rFont val="Calibri"/>
        <family val="2"/>
        <scheme val="minor"/>
      </rPr>
      <t xml:space="preserve">, hij de materialiteitsgrens opnieuw heeft beoordeeld om zich ervan te vergewissen dat deze passend blijft in de context van de feitelijke financiële resultaten van de entiteit?
</t>
    </r>
  </si>
  <si>
    <t>ISA 330.30</t>
  </si>
  <si>
    <r>
      <t>6.1. Finale cijferanalyses (</t>
    </r>
    <r>
      <rPr>
        <i/>
        <sz val="10"/>
        <color theme="1"/>
        <rFont val="Calibri"/>
        <family val="2"/>
        <scheme val="minor"/>
      </rPr>
      <t>Analytical Procedures that Assist When Forming an Overall Conclusion</t>
    </r>
    <r>
      <rPr>
        <sz val="10"/>
        <color theme="1"/>
        <rFont val="Calibri"/>
        <family val="2"/>
        <scheme val="minor"/>
      </rPr>
      <t>) - vergelijking N/N-1 (ISA 520)</t>
    </r>
  </si>
  <si>
    <t>A</t>
  </si>
  <si>
    <t>B</t>
  </si>
  <si>
    <t>C</t>
  </si>
  <si>
    <t>D</t>
  </si>
  <si>
    <t>Economische sector - Kernactiviteiten (beschrijving):</t>
  </si>
  <si>
    <t>Afsluitingsdatum van het gecontroleerde boekjaar:</t>
  </si>
  <si>
    <t>CONTROLE VAN EEN PERMANENTE CONTROLEOPDRACHT - ANTIWITWAS</t>
  </si>
  <si>
    <t>Geen tekort-koming</t>
  </si>
  <si>
    <t>Technische inbreuk</t>
  </si>
  <si>
    <t>Ethische inbreuk</t>
  </si>
  <si>
    <t>ISQC1</t>
  </si>
  <si>
    <t>Inbreuk nationale wetgeving</t>
  </si>
  <si>
    <t>Inbreuk anti-witwas</t>
  </si>
  <si>
    <t>Inbreuk andere</t>
  </si>
  <si>
    <t>Herhaald gebrek VQC</t>
  </si>
  <si>
    <t>Normen</t>
  </si>
  <si>
    <t xml:space="preserve">Toelichting inzake de door de revisor uitgevoerde auditwerkzaamheden
</t>
  </si>
  <si>
    <t>1. Waakzaamheid ten aanzien van de cliënten en de verrichtingen</t>
  </si>
  <si>
    <t>1.1. Verplichtingen tot identificatie en identiteitsverificatie</t>
  </si>
  <si>
    <t>Blijkt uit het dossier dat de bedrijfsrevisor de identiteit van de cliënten heeft geïdentificeerd en geverifiëerd:</t>
  </si>
  <si>
    <t>met wie ze zakelijke relaties aangaan?</t>
  </si>
  <si>
    <t>Artikel 21 van de Wet van 18/09/2017</t>
  </si>
  <si>
    <r>
      <t xml:space="preserve">Overeenkomstig artikel 26 van de wet is, onverminderd de in paragraaf 3 bedoelde omstandigheden die een laag risico vertegenwoordigen of de in paragraaf 4 bedoelde omstandigheden die een hoog risico vertegenwoordigen, is de relevante informatie die verzameld moet worden:
 1° wanneer de identificatieverplichting betrekking heeft op een </t>
    </r>
    <r>
      <rPr>
        <u/>
        <sz val="11"/>
        <rFont val="Calibri"/>
        <family val="2"/>
        <scheme val="minor"/>
      </rPr>
      <t>natuurlijke persoon</t>
    </r>
    <r>
      <rPr>
        <sz val="11"/>
        <rFont val="Calibri"/>
        <family val="2"/>
        <scheme val="minor"/>
      </rPr>
      <t xml:space="preserve">, zijn naam, voornaam, geboortedatum en -plaats en, in de mate van het mogelijke, zijn adres;
  2° wanneer de identificatieverplichting betrekking heeft op een </t>
    </r>
    <r>
      <rPr>
        <u/>
        <sz val="11"/>
        <rFont val="Calibri"/>
        <family val="2"/>
        <scheme val="minor"/>
      </rPr>
      <t>rechtspersoon,</t>
    </r>
    <r>
      <rPr>
        <sz val="11"/>
        <rFont val="Calibri"/>
        <family val="2"/>
        <scheme val="minor"/>
      </rPr>
      <t xml:space="preserve"> zijn maatschappelijke naam, zijn maatschappelijke zetel, de lijst van de bestuurders en de bepalingen inzake de bevoegdheid om de rechtspersoon te verbinden;
  3° wanneer de identificatieverplichting betrekking heeft op een </t>
    </r>
    <r>
      <rPr>
        <u/>
        <sz val="11"/>
        <rFont val="Calibri"/>
        <family val="2"/>
        <scheme val="minor"/>
      </rPr>
      <t>trust,</t>
    </r>
    <r>
      <rPr>
        <sz val="11"/>
        <rFont val="Calibri"/>
        <family val="2"/>
        <scheme val="minor"/>
      </rPr>
      <t xml:space="preserve"> een </t>
    </r>
    <r>
      <rPr>
        <u/>
        <sz val="11"/>
        <rFont val="Calibri"/>
        <family val="2"/>
        <scheme val="minor"/>
      </rPr>
      <t>fiducie</t>
    </r>
    <r>
      <rPr>
        <sz val="11"/>
        <rFont val="Calibri"/>
        <family val="2"/>
        <scheme val="minor"/>
      </rPr>
      <t xml:space="preserve"> of een </t>
    </r>
    <r>
      <rPr>
        <u/>
        <sz val="11"/>
        <rFont val="Calibri"/>
        <family val="2"/>
        <scheme val="minor"/>
      </rPr>
      <t>soortgelijke juridische constructie</t>
    </r>
    <r>
      <rPr>
        <sz val="11"/>
        <rFont val="Calibri"/>
        <family val="2"/>
        <scheme val="minor"/>
      </rPr>
      <t>, zijn benaming, de informatie bedoeld in de bepalingen onder 1° of 2° betreffende zijn trustee(s) of fiduciebeheerder(s), zijn oprichter(s), in voorkomend geval zijn protector(s), evenals de bepalingen inzake de bevoegdheid om de trust, de fiducie of de vergelijkbare juridische constructie te verbinden.</t>
    </r>
  </si>
  <si>
    <t>in voorkomend geval, de lasthebber(s) van de cliënten?</t>
  </si>
  <si>
    <t>Artikel 22 van de Wet van 18/09/2017</t>
  </si>
  <si>
    <t>in voorkomend geval, de uiteindelijke begunstigde(n) van de cliënten?</t>
  </si>
  <si>
    <t>Artikel 23 van de Wet van 18/09/2017</t>
  </si>
  <si>
    <r>
      <t xml:space="preserve">Overeenkomstig artikel 26 van de wet is, onverminderd de in paragraaf 3 bedoelde omstandigheden die een laag risico vertegenwoordigen of de in paragraaf 4 bedoelde omstandigheden die een hoog risico vertegenwoordigen, is de relevante informatie die verzameld moet worden:
  1° wanneer de identificatieverplichting betrekking heeft op een </t>
    </r>
    <r>
      <rPr>
        <u/>
        <sz val="11"/>
        <rFont val="Calibri"/>
        <family val="2"/>
        <scheme val="minor"/>
      </rPr>
      <t>natuurlijke persoon</t>
    </r>
    <r>
      <rPr>
        <sz val="11"/>
        <rFont val="Calibri"/>
        <family val="2"/>
        <scheme val="minor"/>
      </rPr>
      <t xml:space="preserve"> in zijn hoedanigheid van uiteindelijke begunstigde, gebeurt de identificatie van zijn geboortedatum en -plaats in de mate van het mogelijke;
  2° wanneer de identificatieverplichting betrekking heeft op natuurlijke personen in hun hoedanigheid van </t>
    </r>
    <r>
      <rPr>
        <u/>
        <sz val="11"/>
        <rFont val="Calibri"/>
        <family val="2"/>
        <scheme val="minor"/>
      </rPr>
      <t>uiteindelijke begunstigen van een stichting, een (internationale) vereniging zonder winstoogmerk, een fiducie of een trust, of een vergelijkbare juridische constructie</t>
    </r>
    <r>
      <rPr>
        <sz val="11"/>
        <rFont val="Calibri"/>
        <family val="2"/>
        <scheme val="minor"/>
      </rPr>
      <t>, die haar/zijn begunstigden aanwijst op basis van hun specifieke kenmerken of de specifieke categorie waartoe ze behoren, wint de onderworpen entiteit voldoende informatie in betreffende de betrokken kenmerken of categorie om op het tijdstip van uitbetaling of op het tijdstip waarop de begunstigden hun definitieve rechten uitoefenen, in staat te zijn de identiteit vast te stellen van de natuurlijke personen die de uiteindelijke begunstigden zijn.</t>
    </r>
  </si>
  <si>
    <t>1.2. Verplichting tot identificatie van de kenmerken van de cliënt en van het doel en de aard van de zakelijke relatie of van de occasionele verrichting</t>
  </si>
  <si>
    <t>Blijkt uit het dossier dat de bedrijfsrevisor passende maatregelen heeft genomen om de kenmerken van de cliënt en het doel en de aard van de zakelijke relatie of de voorgenomen occasionele verrichting te beoordelen?</t>
  </si>
  <si>
    <t>Artikel 34 van de Wet van 18/09/2017</t>
  </si>
  <si>
    <t>De nodige informatie moet ten laatste worden verkregen op het tijdstip waarop de zakelijke relatie wordt aangegaan of de occasionele verrichting wordt uitgevoerd.</t>
  </si>
  <si>
    <t>1.3. Verplichting tot doorlopende waakzaamheid</t>
  </si>
  <si>
    <t>Blijkt uit het dossier dat de bedrijfsrevisor, ten aanzien van de zakelijke relatie, een doorlopende waakzaamheid aan de dag legt die evenredig is met het geïdentificeerd risiconiveau en het volgende inhoudt:</t>
  </si>
  <si>
    <t>een aandachtig onderzoek van de verrichtingen uitgevoerd gedurende de zakelijke relatie en indien nodig van de oorsprong van de geldmiddelen, om te verifiëren of deze verrichtingen stroken met de kenmerken van de cliënt, het doel en de aard van de zakelijke relatie of de voorgenomen verrichting en met het risicoprofiel van de cliënt, om atypische verrichtingen op te sporen die moeten worden onderworpen aan een grondige analyse?</t>
  </si>
  <si>
    <t>Artikel 35, § 1, 1° van de Wet van 18/09/2017</t>
  </si>
  <si>
    <t>het actueel houden van de gegevens met betrekking tot de cliënten, hun lasthebber(s) en hun uiteindelijke begunstigde(n) die worden bijgehouden?</t>
  </si>
  <si>
    <t>Artikel 35, § 1, 2° van de Wet van 18/09/2017</t>
  </si>
  <si>
    <t>1.4. Bijzondere gevallen van verhoogde waakzaamheid</t>
  </si>
  <si>
    <t>Blijkt uit het dossier dat de bedrijfsrevisor, ten aanzien van van de zakelijke relatie, maatregelen van verhoogde waakzaamheid heeft toegepast in een van de volgende gevallen:
- uitgestelde identificatie;
- derde landen met een hoog risico;
- belastingsparadijzen;
- politiek prominente personen ?</t>
  </si>
  <si>
    <t>Artikelen 37 tot 39 en 41 van de Wet van 18/09/2017</t>
  </si>
  <si>
    <t>2. Analyse van atypische verrichtingen en melding van vermoedens</t>
  </si>
  <si>
    <t>2.1. Analyse van atypische verrichtingen</t>
  </si>
  <si>
    <r>
      <t xml:space="preserve">Indien een atypische verrichting werd geïdentificeerd, is deze onderworpen, onder de verantwoordelijkheid van de </t>
    </r>
    <r>
      <rPr>
        <i/>
        <sz val="11"/>
        <rFont val="Calibri"/>
        <family val="2"/>
        <scheme val="minor"/>
      </rPr>
      <t>compliance officer</t>
    </r>
    <r>
      <rPr>
        <sz val="11"/>
        <rFont val="Calibri"/>
        <family val="2"/>
        <scheme val="minor"/>
      </rPr>
      <t xml:space="preserve"> of de verantwoordelijke persoon op het hoogste niveau, aan een specifieke analyse teneinde vast te stellen of van deze verrichting vermoed kan worden dat ze verband houdt met het witwassen van geld of het financieren van terrorisme?</t>
    </r>
  </si>
  <si>
    <t>Artikel 45, § 1 van de Wet van 18/09/2017</t>
  </si>
  <si>
    <t>Indien deze specifieke analyse werd uitgevoerd, werd een schriftelijk verslag over de analyse opgesteld?</t>
  </si>
  <si>
    <t>Artikel 45, § 2 van de Wet van 18/09/2017</t>
  </si>
  <si>
    <t>2.2. Verplichting tot melding van vermoedens aan de CFI</t>
  </si>
  <si>
    <t>Is een melding gebeurd aan de CFI wanneer blijkt uit het dossier dat de bedrijfsrevisor weet, vermoedt of redelijke gronden heeft om te vermoeden:
1° dat geldmiddelen, ongeacht het bedrag, verband houden met WG/FT;
2° dat verrichtingen of pogingen tot verrichtingen verband houden met WG/FT;
3° buiten de gevallen bedoeld in 1° en 2°, dat een feit waarvan hij kennis heeft, verband houdt met WG/FT?</t>
  </si>
  <si>
    <t>Artikel 47 van de Wet van 18/09/2017</t>
  </si>
  <si>
    <t>Datum revisoraal verslag:</t>
  </si>
  <si>
    <t>8. Wetgeving ter voorkoming van het witwassen van geld en de financiering van terrorisme (WG/FT)</t>
  </si>
  <si>
    <t>Blijkt uit het dossier dat de revisor het hoofd heeft geboden aan zijn wettelijke verplichtingen met betrekking tot de identificatie en de voortdurende waakzaamheid van de klanten in overeenstemming met de wetgeving ter voorkoming van het WG/FT?</t>
  </si>
  <si>
    <t>9. Consolidatie (indien toepasselijk)</t>
  </si>
  <si>
    <t>Goed</t>
  </si>
  <si>
    <t>Verbeteringen noodzakelijk</t>
  </si>
  <si>
    <t>Onvoldoende</t>
  </si>
  <si>
    <t>Instructies voor het gebruik van de kwaliteitscontroleleidraad</t>
  </si>
  <si>
    <t>Preambule</t>
  </si>
  <si>
    <t xml:space="preserve">De kwaliteitscontrole is een onderzoeksprocedure van de professionele activiteit van een bedrijfsrevisor. De controle heeft onder meer tot doel na te gaan of de gecontroleerde bedrijfsrevisor over een organisatie beschikt die aangepast is aan de aard en de omvang van zijn activiteiten. Verder strekt de controle ertoe het publiek en de toezichthouder ervan te overtuigen dat de bedrijfsrevisoren hun activiteiten verrichten overeenkomstig de controlenormen en de toepasselijke deontologische regels. </t>
  </si>
  <si>
    <r>
      <t xml:space="preserve">Bij het uitvoeren van hun inspecties dienen de inspecteurs gebruik te maken van de door het College goedgekeurde leidraden, en moeten ze deze elektronisch vervolledigen. </t>
    </r>
    <r>
      <rPr>
        <b/>
        <sz val="11"/>
        <rFont val="Calibri"/>
        <family val="2"/>
        <scheme val="minor"/>
      </rPr>
      <t xml:space="preserve">Deze leidraden doen dienst als inspectieverslag. </t>
    </r>
  </si>
  <si>
    <r>
      <t xml:space="preserve">Het College verwacht van de inspecteurs dat zij </t>
    </r>
    <r>
      <rPr>
        <b/>
        <sz val="11"/>
        <rFont val="Calibri"/>
        <family val="2"/>
        <scheme val="minor"/>
      </rPr>
      <t>bijzondere</t>
    </r>
    <r>
      <rPr>
        <sz val="11"/>
        <rFont val="Calibri"/>
        <family val="2"/>
        <scheme val="minor"/>
      </rPr>
      <t xml:space="preserve"> </t>
    </r>
    <r>
      <rPr>
        <b/>
        <sz val="11"/>
        <rFont val="Calibri"/>
        <family val="2"/>
        <scheme val="minor"/>
      </rPr>
      <t>aandacht</t>
    </r>
    <r>
      <rPr>
        <sz val="11"/>
        <rFont val="Calibri"/>
        <family val="2"/>
        <scheme val="minor"/>
      </rPr>
      <t xml:space="preserve"> besteden </t>
    </r>
    <r>
      <rPr>
        <b/>
        <sz val="11"/>
        <rFont val="Calibri"/>
        <family val="2"/>
        <scheme val="minor"/>
      </rPr>
      <t>aan de bewijsstukken</t>
    </r>
    <r>
      <rPr>
        <sz val="11"/>
        <rFont val="Calibri"/>
        <family val="2"/>
        <scheme val="minor"/>
      </rPr>
      <t xml:space="preserve"> die tijdens de inspectie moeten worden verzameld.</t>
    </r>
  </si>
  <si>
    <t>Boek 2 – Controleopdrachten</t>
  </si>
  <si>
    <t>1. Instructies: Aandachtig te lezen</t>
  </si>
  <si>
    <t>2. Kerngegevens: Te vervolledigen</t>
  </si>
  <si>
    <t>3. Auditflow: Ter informatie</t>
  </si>
  <si>
    <t>4. Mandaat: Te vervolledigen</t>
  </si>
  <si>
    <t>5. Anti-witwas: Te vervolledigen</t>
  </si>
  <si>
    <t>7. Wettelijke opdracht (W.Venn.): Te vervolledigen (in voorkomend geval)</t>
  </si>
  <si>
    <t>Voor elk geïdentificeerde risico dient de inspecteur de gecontroleerde beweringen en de gekozen auditaanpak te vermelden (gebaseerd op de interne controle en/of substantieve controle) (cf. tabblad Auditflow A, B, C of D).</t>
  </si>
  <si>
    <t>De door de inspecteur gekozen auditaanpak voor het geselecteerd risico zal gevolgen hebben voor de antwoordvelden die in het tabblad 'Mandaat' dienen te worden ingevuld.</t>
  </si>
  <si>
    <t>De volgende principes dienen te worden gerespecteerd:</t>
  </si>
  <si>
    <t>1) Alle vragen zijn verplicht te beantwoorden</t>
  </si>
  <si>
    <r>
      <t xml:space="preserve">2) Voor </t>
    </r>
    <r>
      <rPr>
        <u/>
        <sz val="11"/>
        <rFont val="Calibri"/>
        <family val="2"/>
        <scheme val="minor"/>
      </rPr>
      <t>elk</t>
    </r>
    <r>
      <rPr>
        <sz val="11"/>
        <rFont val="Calibri"/>
        <family val="2"/>
        <scheme val="minor"/>
      </rPr>
      <t xml:space="preserve"> antwoord (bevestigend of ontkennend):</t>
    </r>
  </si>
  <si>
    <t>o   Verplichting om de door de gecontroleerde revisor uitgevoerde auditwerkzaamheden te beschrijven in kolom G</t>
  </si>
  <si>
    <t>o   Verplichting om een bewijsstuk aan het College te verstrekken en de referentie ervan te vermelden in kolom H</t>
  </si>
  <si>
    <t>o   Bij gebrek aan bewijsstukken, verplichting om "Geen werkdocument" aan te duiden in kolom I</t>
  </si>
  <si>
    <r>
      <t xml:space="preserve">Het tabblad </t>
    </r>
    <r>
      <rPr>
        <b/>
        <u/>
        <sz val="11"/>
        <rFont val="Calibri"/>
        <family val="2"/>
      </rPr>
      <t>‘Anti-witwas’</t>
    </r>
    <r>
      <rPr>
        <sz val="11"/>
        <rFont val="Calibri"/>
        <family val="2"/>
      </rPr>
      <t xml:space="preserve"> bevat in totaal 10 vragen. De inspecteur dient de vragen te beantwoorden met Ja, Nee of N/A in kolom E.</t>
    </r>
  </si>
  <si>
    <t>o   Verplichting om de door de gecontroleerde revisor uitgevoerde auditwerkzaamheden te beschrijven in kolom F</t>
  </si>
  <si>
    <t>o   Verplichting om een bewijsstuk aan het College te verstrekken en de referentie ervan te vermelden in kolom G</t>
  </si>
  <si>
    <t>o   Bij gebrek aan bewijsstukken, verplichting om "Geen werkdocument" aan te duiden in kolom H</t>
  </si>
  <si>
    <t xml:space="preserve">3) Wanneer een inbreuk wordt vastgesteld, verplichting om een opmerking te maken in kolom I "Opmerking inspecteur" </t>
  </si>
  <si>
    <t>Als de te controleren revisor geen commissarismandaat uitvoert, wordt de inspecteur verzocht om twee punctuele opdrachten te selecteren.</t>
  </si>
  <si>
    <t>o   Verplichting om de door de gecontroleerde revisor uitgevoerde controlewerkzaamheden te beschrijven in kolom E</t>
  </si>
  <si>
    <t>o   Verplichting om een bewijsstuk aan het College te verstrekken en de referentie ervan te vermelden in kolom F</t>
  </si>
  <si>
    <t>o   Bij gebrek aan bewijsstukken, verplichting om "Geen werkdocument" aan te duiden in kolom G</t>
  </si>
  <si>
    <t>Tegensprekelijk debat</t>
  </si>
  <si>
    <t>Nadat de inspecteur op alle vragen in de controleleidraden heeft geantwoord, dient hij de leidraden alsook het geheel van de kopies van de bewijsstukken, voor te leggen aan de gecontroleerde revisor, zodat deze zijn eventuele opmerkingen kan maken in de hiervoor voorziene kolom.</t>
  </si>
  <si>
    <t>De gecontroleerde revisor keurt het finaal inspectieverslag goed, onder voorbehoud van eventuele opmerkingen, door middel van een e-mail aan de inspecteur, met het inspectieverslag in bijlage. In voorkomend geval, voegt hij zijn eigen bewijsstukken aan zijn e-mail toe.</t>
  </si>
  <si>
    <t>Verplichte bijlagen</t>
  </si>
  <si>
    <r>
      <t>1.</t>
    </r>
    <r>
      <rPr>
        <sz val="7"/>
        <rFont val="Times New Roman"/>
        <family val="1"/>
      </rPr>
      <t xml:space="preserve">      </t>
    </r>
    <r>
      <rPr>
        <sz val="11"/>
        <rFont val="Calibri"/>
        <family val="2"/>
      </rPr>
      <t>Goedkeuringse-mail van de gecontroleerde revisor</t>
    </r>
  </si>
  <si>
    <t>2.    Jaarrekening van de gecontroleerde entiteit (als deze niet bekend gemaakt werd)</t>
  </si>
  <si>
    <t>3.    Jaarverslag van de gecontroleerde entiteit (als deze niet bekend gemaakt werd)</t>
  </si>
  <si>
    <r>
      <t>4.</t>
    </r>
    <r>
      <rPr>
        <sz val="7"/>
        <rFont val="Times New Roman"/>
        <family val="1"/>
      </rPr>
      <t xml:space="preserve">      </t>
    </r>
    <r>
      <rPr>
        <sz val="11"/>
        <rFont val="Calibri"/>
        <family val="2"/>
      </rPr>
      <t>Commissarisverslag (als deze niet bekend gemaakt werd)</t>
    </r>
  </si>
  <si>
    <r>
      <t>5.</t>
    </r>
    <r>
      <rPr>
        <sz val="7"/>
        <rFont val="Times New Roman"/>
        <family val="1"/>
      </rPr>
      <t xml:space="preserve">      </t>
    </r>
    <r>
      <rPr>
        <sz val="11"/>
        <rFont val="Calibri"/>
        <family val="2"/>
      </rPr>
      <t>Revisoraal verslag inzake de punctuele opdracht (in voorkomend geval)</t>
    </r>
  </si>
  <si>
    <r>
      <t>6.</t>
    </r>
    <r>
      <rPr>
        <sz val="7"/>
        <rFont val="Times New Roman"/>
        <family val="1"/>
      </rPr>
      <t xml:space="preserve">      </t>
    </r>
    <r>
      <rPr>
        <sz val="11"/>
        <rFont val="Calibri"/>
        <family val="2"/>
      </rPr>
      <t xml:space="preserve">Kopie van de werkdocumenten van de gecontroleerde revisor (bewijsstukken) </t>
    </r>
  </si>
  <si>
    <t xml:space="preserve">Communicatie van het inspectieverslag aan het College </t>
  </si>
  <si>
    <t>Gecontroleerde bedrijfsrevisor:</t>
  </si>
  <si>
    <t>Legende:</t>
  </si>
  <si>
    <t>Inspecteur</t>
  </si>
  <si>
    <t>Datum van de inspectie:</t>
  </si>
  <si>
    <t>Gecontroleerde bedrijfsrevisor</t>
  </si>
  <si>
    <t>Plaats van de inspectie / Digitale inspectie:</t>
  </si>
  <si>
    <r>
      <t xml:space="preserve">De </t>
    </r>
    <r>
      <rPr>
        <b/>
        <u/>
        <sz val="11"/>
        <rFont val="Calibri"/>
        <family val="2"/>
        <scheme val="minor"/>
      </rPr>
      <t xml:space="preserve">gecontroleerde revisor </t>
    </r>
    <r>
      <rPr>
        <b/>
        <sz val="11"/>
        <rFont val="Calibri"/>
        <family val="2"/>
        <scheme val="minor"/>
      </rPr>
      <t>verklaart dat de door de inspecteur gecontroleerde dossiers (mandaat en/of andere wettelijke opdracht) in hun volledigheid werden voorgelegd (papieren en/of elektronisch dossier) en bevestigt dat alle van toepassing zijnde vragen zijn beantwoord:</t>
    </r>
  </si>
  <si>
    <t>50 = Op een niet-gereglementeerde markt genoteerde vennootschap</t>
  </si>
  <si>
    <t>60 = Door de FSMA vergunde ICB of door de FSMA vergunde beheervennootschap van ICB’s</t>
  </si>
  <si>
    <t>70 = Door de NBB of de FSMA vergunde beleggingsonderneming</t>
  </si>
  <si>
    <t>80 = Ziekenfonds</t>
  </si>
  <si>
    <t>90 = Pensioenfonds</t>
  </si>
  <si>
    <t>100 = Andere vennootschap</t>
  </si>
  <si>
    <t>110 = Andere entiteit (vzw, stichting, ...)</t>
  </si>
  <si>
    <r>
      <t>Cijferanalyse (</t>
    </r>
    <r>
      <rPr>
        <i/>
        <sz val="11"/>
        <rFont val="Calibri"/>
        <family val="2"/>
        <scheme val="minor"/>
      </rPr>
      <t>analytical procedures</t>
    </r>
    <r>
      <rPr>
        <sz val="11"/>
        <rFont val="Calibri"/>
        <family val="2"/>
        <scheme val="minor"/>
      </rPr>
      <t>)</t>
    </r>
  </si>
  <si>
    <t>Op een niet-gereglementeerde markt genoteerde vennootschap</t>
  </si>
  <si>
    <t>Door de FSMA vergunde ICB of door de FSMA vergunde beheervennootschap van ICB’s</t>
  </si>
  <si>
    <t>Door de NBB of de FSMA vergunde beleggingsonderneming</t>
  </si>
  <si>
    <t>Ziekenfonds</t>
  </si>
  <si>
    <t>Pensioenfonds</t>
  </si>
  <si>
    <t>Andere vennootschap</t>
  </si>
  <si>
    <t>VZW (vereniging zonder winstoogmerk)</t>
  </si>
  <si>
    <t>Stichting</t>
  </si>
  <si>
    <t>EESV (Europees economisch samenwerkingsverband)</t>
  </si>
  <si>
    <t>Balanstotaal (20/58)</t>
  </si>
  <si>
    <t>Eigen vermogen (10/15)</t>
  </si>
  <si>
    <t>Bedrijfsopbrengsten (70/76A)</t>
  </si>
  <si>
    <t>Financiële opbrengsten (75/76B)</t>
  </si>
  <si>
    <t>KERNGEGEVENS IVM DE KWALITEITSCONTROLE</t>
  </si>
  <si>
    <t>KERNGEGEVENS IVM HET GECONTROLEERD MANDAAT</t>
  </si>
  <si>
    <t>De inspecteur motiveert hieronder waarom hij de bovengenoemde controlerisico(s) heeft geselecteerd uit alle controlerisico's die de gecontroleerde revisor heeft geïdentificeerd in zijn auditdossier.</t>
  </si>
  <si>
    <t>Indien "omzeterkenning" niet door de revisor werd weerhouden als een significant controlerisico, heeft hij in zijn controledocumentatie de redenen voor deze  conclusie opgenomen (ISA 240.47)? Gelieve toe te lichten.</t>
  </si>
  <si>
    <t>Opmerking van de gecontroleerde revisor</t>
  </si>
  <si>
    <t>Heeft de inspecteur één (of verschillende) significante controlerisico('s) en/of transactiecyclus(sen) identificeert die niet door de gecontroleerde revisor werden geïdentificeerd? In voorkomend geval, meldt hij deze hieronder en geeft een toelichting.</t>
  </si>
  <si>
    <t>Opmerking van de inspecteur met betrekking tot de specifieke toepassingen</t>
  </si>
  <si>
    <t>Opmerking van de gecontroleerde revisor met betrekking tot de specifieke toepassingen</t>
  </si>
  <si>
    <t>WETTELIJKE CONTROLEOPDRACHT VAN DE JAARREKENING</t>
  </si>
  <si>
    <t>Gebrek aan controledocumentatie</t>
  </si>
  <si>
    <t>Motivatie van het geselecteerd dossier :</t>
  </si>
  <si>
    <r>
      <t xml:space="preserve">Indien de geselecteerde wettelijke opdracht een opdracht betreft in overeenstemming met het </t>
    </r>
    <r>
      <rPr>
        <b/>
        <u/>
        <sz val="11"/>
        <rFont val="Calibri"/>
        <family val="2"/>
        <scheme val="minor"/>
      </rPr>
      <t>Wetboek van Vennootschappen</t>
    </r>
    <r>
      <rPr>
        <b/>
        <sz val="11"/>
        <rFont val="Calibri"/>
        <family val="2"/>
        <scheme val="minor"/>
      </rPr>
      <t xml:space="preserve">, gelieve het tabblad "Wettelijke opdracht (W.Venn.)" in te vullen met betrekking tot deze wettelijke opdracht. 
Indien de geselecteerde wettelijke opdracht een opdracht betreft in overeenstemming met het </t>
    </r>
    <r>
      <rPr>
        <b/>
        <u/>
        <sz val="11"/>
        <rFont val="Calibri"/>
        <family val="2"/>
        <scheme val="minor"/>
      </rPr>
      <t>Wetboek van Vennootschappen en Verenigingen</t>
    </r>
    <r>
      <rPr>
        <b/>
        <sz val="11"/>
        <rFont val="Calibri"/>
        <family val="2"/>
        <scheme val="minor"/>
      </rPr>
      <t>, gelieve het tabblad "Wettelijke opdracht (WVV)" in te vullen met betrekking tot deze wettelijke opdracht.</t>
    </r>
  </si>
  <si>
    <t>Bevinding inzake controledocumentatie</t>
  </si>
  <si>
    <t>1. Inbreng in natura (Normen inzake controle inbreng in natura en quasi-inbreng - 2002) (Art. 218 en 312 (BVBA), 394 en 423 (CV), 443 en 601 (NV) en 657 (CVA) W.Venn.)</t>
  </si>
  <si>
    <t>Bevat het dossier een schriftelijke en ondertekende opdrachtbrief? Naast de omschrijving van de opdracht bepaalt de opdrachtbrief op een evenwichtige wijze de wederzijdse rechten en plichten van de cliënt en van de bedrijfsrevisor.</t>
  </si>
  <si>
    <t xml:space="preserve">Blijkt uit het dossier dat de bedrijfsrevisor bij de gecontroleerde entiteit is nagegaan of een andere bedrijfsrevisor in de loop van de voorafgaande twaalf maanden, belast is of werd met een revisorale opdracht bij dezelfde entiteit? </t>
  </si>
  <si>
    <t>Blijkt uit het dossier dat de bedrijfsrevisor is nagegaan en heeft gedocumenteerd of hij voldoet aan de onafhankelijkheidsvereisten?</t>
  </si>
  <si>
    <t>Artikel 13, § 1, lid 3 van de Wet van 7/12/2016</t>
  </si>
  <si>
    <t>Blijkt uit het dossier dat de bedrijfsrevisor ten aanzien van zijn cliënt waakzaamheidsmaatregelen heeft genomen die bestaan in het identificeren en verifiëren van de identiteit van de personen, het beoordelen van de kenmerken van de cliënt en het doel en de beoogde aard van de zakelijke relatie of de occasionele verrichting, en het aan de dag leggen van een doorlopende waakzaamheid ten aanzien van de zakelijke relaties en verrichtingen?</t>
  </si>
  <si>
    <t>Artikel 19 en volgende van de SWG/FT Wet van 18/09/2017</t>
  </si>
  <si>
    <t>Blijkt uit het dossier dat het ontwerp van statuten of van een statutenwijziging werd verkregen en desgevallend gecontroleerd (identificatie van stichters, doel, samenstelling kapitaal, enz…)?</t>
  </si>
  <si>
    <t>Blijkt uit het dossier dat een (ontwerp)verslag van de oprichters of het bestuursorgaan werd bekomen (incl. beschrijving en waardering van de in te brengen bestanddelen)?</t>
  </si>
  <si>
    <t>Blijkt uit het dossier dat voldoende aandacht werd besteed aan het verslag dat de oprichters of het bestuursorgaan moeten opstellen en waarin werd overgegaan tot de waardering van de in te brengen bestanddelen (werd desgevallend rekening gehouden met de verklaring waarom partijen hebben afgeweken van de conclusies van de bedrijfsrevisor)?</t>
  </si>
  <si>
    <t>Blijkt uit het dossier dat ingeval het om ingebrachte goederen gaat, deze werden gecontroleerd en overeenstemmen met de beschrijving opgenomen in voormeld (ontwerp)verslag?
Bijvoorbeeld: nazicht eigendomstitels, schriftelijk akkoord van de eigenaar of schuldeiser, door de klanten voorgestelde inbrengwaarde, kadastrale gegevens, bevestiging van de hypotheekbewaarder, onafhankelijk schattingsverslag, waardering naar economische maatstaven, en andere bewijsstukken nuttig voor de controle en het uitbrengen van een oordeel.</t>
  </si>
  <si>
    <t>Blijkt uit het dossier dat de bedrijfsrevisor is nagegaan of de inbreng niet overgewaardeerd is? 
Hiertoe zal de bedrijfsrevisor alle bewijsmiddelen en verantwoordingsstukken die hij noodzakelijk acht dienen te verkrijgen en zal hij de nodige controles moeten verrichten.</t>
  </si>
  <si>
    <t>§ 2.5, lid 1 van de Normen</t>
  </si>
  <si>
    <t>Blijkt uit het dossier dat werd nagegaan of de inbrengers bijzondere voordelen hebben genoten die bijdragen tot de werkelijke vergoeding voor de inbreng in natura ?</t>
  </si>
  <si>
    <t>§ 2.5, lid 3 van de Normen</t>
  </si>
  <si>
    <t>§ 2.4.3, lid 2 van de Normen</t>
  </si>
  <si>
    <t>Vermeldt de revisor in zijn verslag, in algemene bewoordingen,
de hem toevertrouwde opdracht, de verwijzing naar het document van aanstelling en de identificatie van de verrichting in het kader waarvan de inbreng in natura geschiedt?</t>
  </si>
  <si>
    <t>Blijkt uit het verslag dat de bedrijfsrevisor de door de partijen weerhouden waardering van de in te brengen bestanddelen heeft geanalyseerd? 
Hij dient te ontleden dat de door de partijen toegepaste waarderingsmethoden vanuit bedrijfseconomisch standpunt verantwoord zijn en dat de in te brengen bestanddelen niet overgewaardeerd zijn.</t>
  </si>
  <si>
    <t>Blijkt uit het verslag dat de bedrijfsrevisor heeft aangeduid welke vergoeding werkelijk als tegenprestatie voor de inbreng in natura werd toegekend?
De vermelding van alle bijzondere voordelen is noodzakelijk, zelfs indien ze uitdrukkelijk voorkomen in de overeenkomst of in het ontwerpverslag van de oprichters of het bestuursorgaan.</t>
  </si>
  <si>
    <t>Is het besluit van het verslag in overeenstemming met de Normen ter zake?</t>
  </si>
  <si>
    <t>§ 4.1 en 4.2 van de Normen</t>
  </si>
  <si>
    <t>2. Quasi-inbreng (Normen inzake controle inbreng in natura en quasi-inbreng - 2002) (Art. 220 (BVBA), 396 (CV), 445 (NV) en 657 (CVA) W.Venn.)</t>
  </si>
  <si>
    <t>Blijkt uit het dossier dat een (ontwerp)verslag van de oprichters of het bestuursorgaan werd bekomen (incl. beschrijving en waardering van de over te dragen bestanddelen)?</t>
  </si>
  <si>
    <t>Blijkt uit het dossier dat voldoende aandacht werd besteed aan het verslag dat de oprichters of het bestuursorgaan moeten opstellen en waarin werd overgegaan tot de waardering van de over te dragen bestanddelen (werd desgevallend rekening gehouden met de verklaring waarom partijen hebben afgeweken van de conclusies van de bedrijfsrevisor)?</t>
  </si>
  <si>
    <t>Blijkt uit het dossier dat desgevallend de ingebrachte goederen werden gecontroleerd en overeenstemmen met de beschrijving opgenomen in voormeld (ontwerp)verslag?
Bijvoorbeeld: nazicht eigendomstitels, schriftelijk akkoord van de eigenaar of schuldeiser, door de klanten voorgestelde inbrengwaarde, kadastrale gegevens, bevestiging van de hypotheekbewaarder, onafhankelijk schattingsverslag, waardering naar economische maatstaven, en andere bewijsstukken nuttig voor de controle en het uitbrengen van een oordeel.</t>
  </si>
  <si>
    <t>Blijkt desgevallend uit het dossier dat de bedrijfsrevisor is nagegaan of de quasi-inbreng niet overgewaardeerd is? 
Hiertoe zal de bedrijfsrevisor alle bewijsmiddelen en verantwoordingsstukken die hij noodzakelijk acht dienen te verkrijgen en zal hij de nodige controles moeten verrichten.</t>
  </si>
  <si>
    <t>§ 2.5, lid 2 van de Normen</t>
  </si>
  <si>
    <t>Blijkt uit het dossier dat werd nagegaan of de overdragers bijzondere voordelen hebben genoten die bijdragen tot de werkelijke vergoeding voor de verkrijging?</t>
  </si>
  <si>
    <t>Vermeldt de revisor in zijn verslag, in algemene bewoordingen,
de hem toevertrouwde opdracht, de verwijzing naar het document van aanstelling en de identificatie van de verrichting in het kader waarvan de verkrijging geschiedt?</t>
  </si>
  <si>
    <t>Blijkt uit het verslag dat de bedrijfsrevisor de
beschrijving vermeldt van de verkrijgingen die de vennootschap voornemens is te doen?</t>
  </si>
  <si>
    <t>Blijkt uit het dossier dat de bedrijfsrevisor de door de partijen weerhouden waardering van de over te dragen bestanddelen heeft geanalyseerd? 
Hij dient te ontleden dat de door de partijen toegepaste waarderingsmethoden vanuit bedrijfseconomisch standpunt verantwoord zijn en dat de over te dragen bestanddelen niet overgewaardeerd zijn.</t>
  </si>
  <si>
    <t>Blijkt uit het verslag welke vergoeding werkelijk als tegenprestatie voor de quasi-inbreng werd toegekend?
De vermelding van alle bijzondere voordelen is noodzakelijk, zelfs indien ze uitdrukkelijk voorkomen in de overeenkomst of in het ontwerpverslag van de oprichters of het bestuursorgaan.</t>
  </si>
  <si>
    <t>§ 5.1 en 5.2 van de Normen</t>
  </si>
  <si>
    <t>3. Omzetting van vennootschappen (Normen inzake het verslag op te stellen bij de omzetting van een vennootschap - 2002) (Art. 436, § 2 (CV) en 777 W.Venn.)</t>
  </si>
  <si>
    <t>§ 3.1 tot 3.5 van de Normen</t>
  </si>
  <si>
    <t>Is het besluit van het verslag in overeenstemming met de normen ter zake  (controle uitgevoerd overeenkomstig de normen en een oordeel over de afwezigheid van enige overwaardering van het nettoactief, melding van het netto-actief en het verschil indien netto-actief kleiner is dan het kapitaal en/of het maatschappelijk kapitaal en desgevallend de nadruk leggend op het risico dat daaruit voorvloeit inzake aansprakelijkheid)?</t>
  </si>
  <si>
    <t>4. Fusies en splitsingen (Normen inzake de controle van fusie- en splitsingsverrichtingen van handelsvennootschappen - 2013)</t>
  </si>
  <si>
    <t>Onderhavige norm is van toepassing op de fusie- en splitsingsverrichtingen van handelsvennootschappen of van vennootschappen die de rechtsvorm van een handelsvennootschap hebben aangenomen, alsook op de ermee gelijkgestelde verrichtingen, bedoeld in Boek XI W. Venn. betreffende de herstructurering van vennootschappen, evenals op de oprichting via fusie of via holding van een Europese vennootschap (EV) bedoeld in Boek XV (art. 878 tot 889 W. Venn.) en op de oprichting via fusie van een Europese coöperatieve vennootschap (ECV) bedoeld in Boek XVI (art. 954 tot 959 W. Venn.).</t>
  </si>
  <si>
    <t>Blijkt uit het dossier dat de bedrijfsrevisor een algemene kennis heeft verworven van de betrokken vennootschappen en de identificatie van de doelstellingen van de verrichting, alsook  van de omstandigheden waarin de verrichting plaatsvindt?</t>
  </si>
  <si>
    <t>Blijkt uit het dossier dat een controleprogramma werd opgesteld en gebruikt (incl. de samenwerking met andere beroepsbeoefenaars)?</t>
  </si>
  <si>
    <t xml:space="preserve">Blijkt uit het dossier dat de bedrijfsrevisor alle stukken en economische gegevens heeft verkregen die hij onontbeerlijk acht voor zijn controle? Meer specifiek:
- het fusie- of splitsingsvoorstel;
- de financiële overzichten die voor de waardering van de bij de verrichting betrokken vennootschappen werden gebruikt (met inbegrip van de waarderingsregels);
- bewijskrachtig materiaal dat de gegevens die als grondslag voor de berekening van de ruilverhouding werden gebruikt, meer in het bijzonder documentatie die de aangepaste controle van de financiële overzichten onderbouwt;
- de nodige inlichtingen betreffende de onderlinge afstemming van de waarderingsmethoden die door beide vennootschappen met het oog op de vaststelling van de ruilverhouding werden gebruikt;
- informatie betreffende elke belangrijke wijziging in het vermogen.
</t>
  </si>
  <si>
    <t>§ 2.3 en 2.3.1 van de Normen</t>
  </si>
  <si>
    <t xml:space="preserve">Blijkt uit het dossier dat de bedrijfsrevisor heeft geverifieerd of het fusie- of splitsingsvoorstel door elke vennootschap die bij de fusie of de splitsing betrokken is, uiterlijk zes weken voor de algemene vergadering die over de fusie of splitsing moet besluiten, ter griffie van de rechtbank van koophandel waar haar respectievelijke maatschappelijke zetel is gevestigd, werd neergelegd en bekendgemaakt? </t>
  </si>
  <si>
    <t>Licht de bedrijfsrevisor in zijn verslag de voornaamste gegevens toe die betrekking hebben op de financiële positie van de betrokken ondernemingen, de voor de waardering toegepaste methoden, hun betrekkelijke gewicht in de berekening van de waarde, alsook zijn oordeel over de gepastheid van die methoden in het gegeven geval?</t>
  </si>
  <si>
    <t>Licht de revisor in zijn verslag de berekeningswijze van de ruilverhouding toe, teneinde vast te stellen in welke mate die redelijk is?
Opdat de ruilverhouding redelijk zou zijn: a) stoelt de ruilverhouding op ondernemingswaarden, berekend volgens vergelijkbare grondslagen; en b) eerbiedigt de ruilverhouding op rechtvaardige wijze de rechtmatige belangen van de meerderheids- én van de minderheidsaandeelhouders.</t>
  </si>
  <si>
    <t>§ 3.3 en 3.3.2 van de Normen</t>
  </si>
  <si>
    <t>Is het besluit van het verslag in overeenstemming met de normen ter zake (controle overeenkomstig onderhavige norm, de waarde voor elke categorie van aandelen van elk van de betrokken vennootschappen, een redelijke ruilverhouding en eventuele voorbehouden)?</t>
  </si>
  <si>
    <t>5. Voorstel tot ontbinding (Normen inzake de controle bij het voorstel tot ontbinding van vennootschappen met beperkte aansprakelijkheid) (Art. 181 W.Venn.)</t>
  </si>
  <si>
    <t>Blijkt uit het dossier dat een gepast werkprogramma werd opgesteld en gebruikt (werkprogramma met betrekking tot de volkomen controle)?</t>
  </si>
  <si>
    <t>Blijkt uit het dossier dat de bedrijfsrevisor het verslag van het bestuursorgaan van de vennootschap aan de algemene vergadering heeft bestudeerd?</t>
  </si>
  <si>
    <t>Blijkt uit het dossier dat het bestuursorgaan een boekhoudkundige staat heeft opgesteld op een datum die niet meer dan drie maanden teruggaat voor de datum van de algemene vergadering, bijeengeroepen om zich uit te spreken over de beslissing om de vennootschap te ontbinden?</t>
  </si>
  <si>
    <t xml:space="preserve">Blijkt uit het dossier dat de bedrijfsrevisor de administratieve organisatie van de vennootschap heeft geanalyseerd hoofdzakelijk met betrekking tot de maatregelen die de betrouwbaarheid verzekeren van de boekhouding? </t>
  </si>
  <si>
    <t>Blijkt uit het dossier dat de bedrijfsrevisor de bewijsstukken heeft verzameld die hem toelaten de saldi te controleren van de balansrekeningen, zoals die voortvloeien uit de boekhouding, alvorens de correcties vereist door artikel 28, § 2 van het koninklijk besluit van 30 januari 2001 werden aangebracht?</t>
  </si>
  <si>
    <t>Blijkt uit het dossier dat de bedrijfsrevisor de waardecorrecties heeft bestudeerd die werden aangebracht aan de rekeningen in toepassing van artikel 28, § 2 van het koninklijk besluit van 30 januari 2001?</t>
  </si>
  <si>
    <t>Blijkt uit het dossier dat de bedrijfsrevisor heeft onderzocht in welke mate de wettelijke en reglementaire bepalingen met betrekking tot de boekhouding en de jaarrekening werden nageleefd? In het bijzonder dat:
- de waarderingsregels, aangepast aan de omstandigheden van de vereffening, goedgekeurd zijn door het bestuursorgaan;
- de wettelijke boeken regelmatig worden gehouden;
- het rekeningenstelsel aangepast is en de boekhoudkundige staat van de vereffening zonder toevoeging noch weglating voortvloeit uit de balans van de rekeningen.</t>
  </si>
  <si>
    <t>Vermeldt de bedrijfsrevisor in zijn verslag in algemene bewoordingen de opdracht die hem is toevertrouwd, de referentie naar het aanstellingsdocument en de wijze waarop hij zijn controle heeft uitgeoefend op de boekhoudkundige staat voorgelegd aan de algemene vergadering?</t>
  </si>
  <si>
    <t>Vermeldt de bedrijfsrevisor in zijn verslag de wijze waarop hij zijn controle heeft uitgevoerd en in welke mate hij zijn werkzaamheden heeft kunnen steunen op een administratieve en boekhoudkundige organisatie die volstaat in het kader van de verrichting?</t>
  </si>
  <si>
    <t>§ 4.2 en  4.3 van de Normen</t>
  </si>
  <si>
    <t>Indien de boekhoudkundige staat van de ontbinding een netto- passief vertoont, heeft de bedrijfsrevisor dit bedrag uitdrukkelijk in de conclusie van zijn verslag vermeld?</t>
  </si>
  <si>
    <t>Heeft de bedrijfsrevisor de boekhoudkundige staat opgenomen in zijn verslag, of gevoegd bij zijn verslag?</t>
  </si>
  <si>
    <t>6. Uitkering van een interimdividend (Art. 618 W. Venn.) (ISRE 2410)</t>
  </si>
  <si>
    <t>Blijkt uit het dossier dat de statuten van de vennootschap de bevoegdheid hebben verleend aan de raad van bestuur om een interimdividend uit te keren?</t>
  </si>
  <si>
    <t>Artikel 618, lid 1 W. Venn.</t>
  </si>
  <si>
    <t xml:space="preserve">Blijkt uit het dossier dat de raad van bestuur een verslag heeft opgesteld over de voorgenomen transactie? </t>
  </si>
  <si>
    <t>Blijkt uit het dossier dat het besluit van de raad van bestuur om een interimdividend uit te keren, niet later werd genomen dan twee maanden na de dag waarop de staat van activa en passiva is opgesteld, noch dat tot de uitkering werd besloten minder dan zes maanden na de afsluiting van het voorgaande boekjaar en nadat de jaarrekening over dat boekjaar is goedgekeurd?</t>
  </si>
  <si>
    <t xml:space="preserve">Artikel 618, lid 5 en 6 W. Venn. </t>
  </si>
  <si>
    <t>Blijkt uit het dossier dat de belangrijke gebeurtenissen die zich hebben voorgedaan tijdens de periode tussen de vaststelling van de tussentijdse financiële staat en de datum van het verslag, werden gecontroleerd ?</t>
  </si>
  <si>
    <t xml:space="preserve">Blijkt uit het dossier dat de bedrijfsrevisor alle nodige schriftelijke bevestingen (in het bijzonder betreffende fraude en de anti-witwasbepalingen) van het management van de vennootschap heeft verkregen? </t>
  </si>
  <si>
    <t xml:space="preserve">Blijkt uit het dossier dat de bedrijfsrevisor voldoende controledocumentatie heeft opgesteld om zijn conclusie te staven? </t>
  </si>
  <si>
    <t>Werd een schriftelijk verslag opgesteld overeenkomstig de norm ISRE 2410?</t>
  </si>
  <si>
    <t xml:space="preserve">Heeft de commissaris zijn verificatieverslag gevoegd bij zijn jaarlijks verslag over de financiële jaarrekening? </t>
  </si>
  <si>
    <t xml:space="preserve">Artikel 618, lid 4 W. Venn. </t>
  </si>
  <si>
    <t>7. Wijziging van het maatschappelijk doel (Art. 287 (BVBA), 413 (CV) en 559 (NV) W.Venn.) (ISRE 2410)</t>
  </si>
  <si>
    <t>Blijkt uit het dossier dat de raad van bestuur/zaakvoerder een verslag heeft opgesteld omtrent de voorgenomen wijziging van het maatschappelijk doel en de motivering?</t>
  </si>
  <si>
    <t>Art. 287, lid 1; 413, lid 1 en 559, lid 1 W.Venn.</t>
  </si>
  <si>
    <t>Blijkt uit het dossier dat de raad van bestuur/zaakvoerder een staat van activa en passiva heeft opgesteld die niet meer dan drie maanden voordien is vastgesteld?</t>
  </si>
  <si>
    <t>Blijkt uit het dossier dat een ontwerp van statutenwijziging werd verkregen?</t>
  </si>
  <si>
    <t xml:space="preserve">Blijkt het duidelijk uit het dossier dat de bedrijfsrevisor heeft gekozen voor een volkomen controle of een beperkt nazicht?
Gelieve de keuze te vermelden. </t>
  </si>
  <si>
    <t>Blijkt uit het dossier dat de bedrijfsrevisor rekening heeft gehouden met de betrouwbaarheid van de administratieve organisatie en de interne controle?</t>
  </si>
  <si>
    <t>Blijkt uit het dossier dat de belangrijke gebeurtenissen die zich hebben voorgedaan tijdens de periode tussen de vaststelling van de jaarrekening en/of de tussentijdse financiële staat en de datum van de controle werden gecontroleerd?</t>
  </si>
  <si>
    <t xml:space="preserve">Blijkt uit het dossier dat de bedrijfsrevisor alle nodige schriftelijke bevestingen (in het bijzonder betreffende fraude en de anti-witwasbepalingen) van de de directie van de vennootschap heeft bekomen? </t>
  </si>
  <si>
    <t>8. Uitgifte van aandelen beneden fractiewaarde (Art. 582 W.Venn.)</t>
  </si>
  <si>
    <t>Blijkt uit het dossier dat de raad van bestuur een verslag heeft opgesteld over de voorgenomen verrichting dat inzonderheid betrekking heeft op de uitgifteprijs en op de financiële gevolgen van de verrichting voor de aandeelhouders?</t>
  </si>
  <si>
    <t>Artikel 582, lid 2 W. Venn.</t>
  </si>
  <si>
    <t>Blijkt uit het verslag van de raad van bestuur dat de intrinsieke waarde van het aandeel werd berekend op basis van een goedgekeurde jaarrekening of een tussentijdse staat?</t>
  </si>
  <si>
    <t>Artikel 582, lid 1 W. Venn.</t>
  </si>
  <si>
    <t xml:space="preserve">Blijkt het duidelijk uit het dossier dat de bedrijfsrevisor heeft gekozen voor een volkomen controle of een beperkt nazicht?
Gelieve de keuze te vermelden. 
</t>
  </si>
  <si>
    <t>Blijkt uit het dossier dat de financiële en boekhoudkundige gegevens in het verslag van de raad van bestuur werden gecontroleerd (incl. de toepassing van de waarderingsregels)?</t>
  </si>
  <si>
    <t>Artikel 17, § 2 van de Wet van 7/12/2016</t>
  </si>
  <si>
    <t>Werd een schriftelijk verslag opgesteld in overeenstemming met de wet?</t>
  </si>
  <si>
    <t xml:space="preserve">Artikel 582, lid 2 W. Venn. </t>
  </si>
  <si>
    <t>Werd in het besluit van het verslag duidelijk vermeld of de financiële en boekhoudkundige gegevens in het verslag van de raad van bestuur voldoende en getrouw zijn en in voorkomend geval waarom dit niet het geval is?</t>
  </si>
  <si>
    <t>9. Uitgifte van converteerbare obligaties in aandelen of van een inschrijving op aandelen (Art. 591 W.Venn.)</t>
  </si>
  <si>
    <t>Blijkt uit het dossier dat de raad van bestuur een lijst van de gevraagde conversies of van de uitgeoefende warrants heeft voorgelegd aan de bedrijfsrevisor?</t>
  </si>
  <si>
    <t xml:space="preserve">Artikel 591, lid 2 W. Venn. </t>
  </si>
  <si>
    <t>Heeft de bedrijfsrevisor de controle van deze lijst gedocumenteerd?</t>
  </si>
  <si>
    <t>Heeft de bedrijfsrevisor een schriftelijk verslag opgesteld waarin hij de voormelde lijst van de gevraagde conversies of van de uitgeoefende warrants voor echt verklaard?</t>
  </si>
  <si>
    <t>10. Beperking of opheffing van het voorkeurrecht (Art. 596 en 598 W.Venn.)</t>
  </si>
  <si>
    <t>Blijkt uit het dossier dat de bedrijfsrevisor het verslag van de raad van bestuur heeft verkregen over de voorgenomen verrichting dat inzonderheid betrekking heeft op de uitgifteprijs en op de financiële gevolgen van de verrichting voor de aandeelhouders?</t>
  </si>
  <si>
    <t>Artikel 596, lid 2 W.Venn.</t>
  </si>
  <si>
    <r>
      <rPr>
        <u/>
        <sz val="11"/>
        <rFont val="Calibri"/>
        <family val="2"/>
        <scheme val="minor"/>
      </rPr>
      <t>Wanneer het voorkeurrecht wordt beperkt of opgeheven ten gunste van een of meer bepaalde personen die geen personeelsleden zijn van de vennootschap of van een van haar dochtervennootschappen,</t>
    </r>
    <r>
      <rPr>
        <sz val="11"/>
        <rFont val="Calibri"/>
        <family val="2"/>
        <scheme val="minor"/>
      </rPr>
      <t xml:space="preserve"> blijkt uit het dossier dat de bedrijfsrevisor heeft geverifieerd dat het verslag van de raad van bestuur de identiteit vermeldt van de begunstigde of de begunstigden van de beperking of de opheffing van het voorkeurrecht alsook de weerslag van de voorgestelde uitgifte op de toestand van de vroegere aandeelhouder?</t>
    </r>
  </si>
  <si>
    <t>Artikel 598, lid 1 en 4 W. Venn.</t>
  </si>
  <si>
    <t>Blijkt uit het verslag van de raad van bestuur dat de uitgiftekoers werd bepaald op basis van een goedgekeurde jaarrekening of een tussentijdse staat?</t>
  </si>
  <si>
    <t xml:space="preserve">Artikel 598, lid 1 W. Venn. </t>
  </si>
  <si>
    <t>Blijkt uit het dossier dat de bedrijfsrevisor een volkomen controle heeft uitgevoerd? (Gezien hij zich moet uitspreken over de elementen op grond waarvan de uitgifteprijs is berekend, vindt een volkomen controle plaats.)</t>
  </si>
  <si>
    <t xml:space="preserve">Artikel 598, lid 4 W. Venn. </t>
  </si>
  <si>
    <t>Werd een schriftelijk verslag opgesteld in overeenstemming met de wet (met inbegrip van een omstandig advies omtrent de elementen op grond waarvan de uitgifteprijs is berekend, alsmede omtrent de verantwoording ervan)?</t>
  </si>
  <si>
    <t>Artikel 596, lid 2 en Artikel 598, lid 4 W.Venn.</t>
  </si>
  <si>
    <t>2. Quasi-inbreng (Normen inzake controle inbreng in natura en quasi-inbreng - 2002) (Art. 7:8 en 7:10 (NV) WVV)</t>
  </si>
  <si>
    <t xml:space="preserve">Blijkt uit het dossier dat de bedrijfsrevisor de voorgenomen verrichting heeft geïdentificeerd om de werkelijke economische en
financiële beweegredenen van de verrichting te achterhalen?
De bedrijfsrevisor gaat bijvoorbeeld na:
- de ontwerpovereenkomst inzake de verkrijging van de goederen;
- de gecoördineerde statuten van de vennootschap;
- het maatschappelijk doel;
- de hoedanigheid van de persoon die het goed aan de vennootschap overdraagt. </t>
  </si>
  <si>
    <t>Blijkt uit het dossier dat de bedrijfsrevisor speciale aandacht
heeft besteed aan het verslag van het bestuursorgaan van de vennootschap (met inbegrip van de beschrijving van de quasi- inbrengen en hun waardering)?</t>
  </si>
  <si>
    <t>Blijkt uit het dossier dat de bedrijfsrevisor van de oprichters of het bestuursorgaan alle bescheiden en economische gegevens heeft verkregen die hij voor zijn controle onontbeerlijk acht?
Denk bijvoorbeeld aan de gegevens die nodig zijn om een oordeel te kunnen uitspreken over:
- het bestaan, de ligging en het vatbaar zijn voor inbreng van de over te dragen goederen, rechten en verplichtingen;
- het eigendomsrecht (hypothecaire uittreksels, huwelijksstelsel,..); 
- de mogelijke verbintenissen die op de goederen rusten (zekerheid, volmacht of belofte om een hypotheek te nemen);
- het bestaan van verbintenissen inzake arbeidscontracten, overname- of overdrachtovereenkomsten van activa, milieurisico’s;
- het verkrijgen binnen de wettelijke termijnen van fiscale en sociale certificaten.</t>
  </si>
  <si>
    <t>3. Omzetting van vennootschappen (Normen inzake het verslag op te stellen bij de omzetting van een vennootschap - 2002) (Art. 14:4 WVV)</t>
  </si>
  <si>
    <t>4. Fusies en splitsingen (Normen inzake de controle van fusie- en splitsingsverrichtingen van handelsvennootschappen - 2013) (Art. 12:26, 12:39, 12:62 en 12:78 WVV)</t>
  </si>
  <si>
    <t>5. Voorstel tot ontbinding (Normen inzake de controle bij het voorstel tot ontbinding van vennootschappen met beperkte aansprakelijkheid - 2013) (Art. 2:71 en 2:110 (VZW) WVV)</t>
  </si>
  <si>
    <t>Blijkt uit het dossier dat de bedrijfsrevisor de bewijsstukken heeft verzameld die hem toelaten de saldi te controleren van de balansrekeningen, zoals die voortvloeien uit de boekhouding, alvorens de correcties vereist door artikel 3:6, § 2 van het KB van 29 april 2019 werden aangebracht?</t>
  </si>
  <si>
    <t>Blijkt uit het dossier dat de bedrijfsrevisor de waardecorrecties heeft bestudeerd die werden aangebracht aan de rekeningen in toepassing van artikel 3:6, § 2 van het KB van 29 april 2019?</t>
  </si>
  <si>
    <t>§ 4.2 en 4.3 van de Normen</t>
  </si>
  <si>
    <r>
      <rPr>
        <u/>
        <sz val="11"/>
        <rFont val="Calibri"/>
        <family val="2"/>
        <scheme val="minor"/>
      </rPr>
      <t>Indien het een ontbinding en sluiting van de vereffening in één akte betreft</t>
    </r>
    <r>
      <rPr>
        <sz val="11"/>
        <rFont val="Calibri"/>
        <family val="2"/>
        <scheme val="minor"/>
      </rPr>
      <t>, heeft de bedrijfsrevisor in dat geval melding gemaakt van de betaling van alle schulden ten aanzien van derden of de consignatie van de nodige gelden om die te voldoen in de conclusies van zijn verslag?</t>
    </r>
  </si>
  <si>
    <t>Artikel 2:80, lid 1, 2° en 2:135, lid 1, 2° (VZW) WVV</t>
  </si>
  <si>
    <r>
      <rPr>
        <u/>
        <sz val="11"/>
        <rFont val="Calibri"/>
        <family val="2"/>
        <scheme val="minor"/>
      </rPr>
      <t xml:space="preserve">Indien de schulden niet werden betaald of indien het bedrag van de consignatie niet voldoende is, </t>
    </r>
    <r>
      <rPr>
        <sz val="11"/>
        <rFont val="Calibri"/>
        <family val="2"/>
        <scheme val="minor"/>
      </rPr>
      <t>heeft de bedrijfsrevisor in dat geval melding gemaakt van het schriftelijk akkoord van de schuldeisers die niet werden betaald in de conclusies van zijn verslag?</t>
    </r>
  </si>
  <si>
    <r>
      <rPr>
        <u/>
        <sz val="11"/>
        <rFont val="Calibri"/>
        <family val="2"/>
        <scheme val="minor"/>
      </rPr>
      <t>Indien de boekhoudkundige staat van de ontbinding een netto- passief vertoont,</t>
    </r>
    <r>
      <rPr>
        <sz val="11"/>
        <rFont val="Calibri"/>
        <family val="2"/>
        <scheme val="minor"/>
      </rPr>
      <t xml:space="preserve"> heeft de bedrijfsrevisor dit bedrag uitdrukkelijk in de conclusie van zijn verslag vermeld?</t>
    </r>
  </si>
  <si>
    <t>6. Uitkering van een interimdividend  (Art. 7:213 WVV) (ISRE 2410)</t>
  </si>
  <si>
    <t>Blijkt uit het dossier dat de commissaris is nagegaan en heeft gedocumenteerd of hij voldoet aan de onafhankelijkheidsvereisten?</t>
  </si>
  <si>
    <t>Blijkt uit het dossier dat de commissaris ten aanzien van zijn cliënt waakzaamheidsmaatregelen heeft genomen die bestaan in het identificeren en verifiëren van de identiteit van de personen, het beoordelen van de kenmerken van de cliënt en het doel en de beoogde aard van de zakelijke relatie of de occasionele verrichting, en het aan de dag leggen van een doorlopende waakzaamheid ten aanzien van de zakelijke relaties en verrichtingen?</t>
  </si>
  <si>
    <t>Blijkt uit het dossier dat de commissaris is nagegaan dat de statuten van de vennootschap aan het bestuursorgaan de bevoegdheid verlenen om uit het resultaat van het boekjaar een interimdividend uit te keren?</t>
  </si>
  <si>
    <t>Artikel 7:213, lid 1 WVV</t>
  </si>
  <si>
    <t>Blijkt uit het dossier dat het besluit van het bestuursorgaan om een dividend uit te keren, niet later werd genomen dan twee maanden na de dag waarop de staat van activa en passiva werd afgesloten?</t>
  </si>
  <si>
    <t>Artikel 7:213, lid 5 WVV</t>
  </si>
  <si>
    <t>Blijkt uit het dossier dat de commissaris voldoende inzicht heeft verworven in de entiteit en haar omgeving, met inbegrip van haar interne beheersing, met betrekking tot het opstellen van zowel de jaarlijkse als de tussentijdse financiële informatie?</t>
  </si>
  <si>
    <t>ISRE 2410.12 en 17</t>
  </si>
  <si>
    <t>Blijkt uit het dossier dat de staat van activa en passiva voldoende werd gecontroleerd (beperkt nazicht)?</t>
  </si>
  <si>
    <t xml:space="preserve">Blijkt uit het dossier dat de commissaris de schriftelijke bevestigingen in de gepaste omstandigheden van het management van de vennootschap heeft verkregen? </t>
  </si>
  <si>
    <t xml:space="preserve">Blijkt uit het dossier dat de commissaris voldoende en geschikte controledocumentatie heeft opgesteld om zijn conclusie te staven? </t>
  </si>
  <si>
    <t>Artikel 7:213, lid 4 WVV</t>
  </si>
  <si>
    <t>7. Wijziging van de rechten verbonden aan soorten van aandelen (Art. 5:102 (BV), 6:87 (CV) en 7:155 (NV) WVV)</t>
  </si>
  <si>
    <t>Blijkt uit het dossier dat de bedrijfsrevisor is nagegaan dat het bestuursorgaan in zijn verslag de voorgestelde wijzigingen en de gevolgen daarvan op de rechten van de bestaande soorten van aandelen of winstbewijzen verantwoordt?</t>
  </si>
  <si>
    <t>Artikel 5:102, lid 2; 6:87, lid 2 en 7:155, lid 2 WVV</t>
  </si>
  <si>
    <t>Blijkt uit het dossier dat de in het verslag van het bestuursorgaan opgenomen financiële en boekhoudkundige gegevens voldoende werden gecontroleerd (met inbegrip van eventuele boekhoudkundige schattingen en prospectieve informatie)?</t>
  </si>
  <si>
    <t xml:space="preserve">Blijkt uit het dossier dat de bedrijfsrevisor voldoende en geschikte controledocumentatie heeft opgesteld om zijn conclusie te staven? </t>
  </si>
  <si>
    <t xml:space="preserve">Heeft de bedrijfsrevisor een schriftelijk verslag opgesteld in overeenstemming met de wet? </t>
  </si>
  <si>
    <t>Heeft de bedrijfsrevisor in de conclusies van zijn verslag vermeld dat de in het verslag van het bestuursorgaan opgenomen financiële en boekhoudkundige gegevens in alle van materieel belang zijnde opzichten getrouw en voldoende zijn om de algemene vergadering die over het voorstel moet stemmen voor te lichten, of in voorkomend geval, de redenen waarom dit niet het geval is?</t>
  </si>
  <si>
    <t>Artikel 5:102, lid 2;  6:87, lid 2 en 7:155, lid 2 WVV</t>
  </si>
  <si>
    <t>8. Bijkomende inbrengen en de uitgifte van nieuwe aandelen (Art. 5:121 en 5:122 (BV) WVV)</t>
  </si>
  <si>
    <t>Blijkt uit het dossier dat de bedrijfsrevisor is nagegaan dat het bestuursorgaan in zijn verslag de verrichting verantwoordt, de uitgifteprijs verantwoordt en de gevolgen van de verrichting beschrijft voor de vermogens- en lidmaatschapsrechten van de aandeelhouders?</t>
  </si>
  <si>
    <t>Artikel 5:121, § 1, lid 1 en 5:122, lid 1 WVV</t>
  </si>
  <si>
    <t>Artikel 5:121, § 1, lid 2 en 5:122, lid 2 WVV</t>
  </si>
  <si>
    <t>9. Uitgifte van aandelen onder, boven of met de fractiewaarde van de bestaande aandelen van dezelfde soort (Art. 7:178 en 7:179 (NV) WVV)</t>
  </si>
  <si>
    <t>De fractiewaarde van alle uitgegeven aandelen zonder nominale waarde van dezelfde soort is in principe gelijk, ongeacht of zij boven, onder of met de fractiewaarde van aandelen van dezelfde soort worden uitgegeven. Blijkt uit het dossier dat de bedrijfsrevisor is nagegaan of de statuten of het besluit tot uitgifte van aandelen anders bepalen?</t>
  </si>
  <si>
    <t>Artikel 7:178 WVV</t>
  </si>
  <si>
    <t>Blijkt uit het dossier dat de bedrijfsrevisor is nagegaan dat het bestuursorgaan in zijn verslag de uitgifteprijs verantwoordt en de gevolgen van de verrichting beschrijft voor de vermogens- en lidmaatschapsrechten van de aandeelhouders?</t>
  </si>
  <si>
    <t>Artikel 7:179, § 1, lid 1 WVV</t>
  </si>
  <si>
    <t>Artikel 7:179, § 1, lid 2 WVV</t>
  </si>
  <si>
    <t>10. Uitgifte van converteerbare obligaties of van inschrijvingsrechten (Art. 7:180 (NV) WVV)</t>
  </si>
  <si>
    <t>Blijkt uit het dossier dat de bedrijfsrevisor is nagegaan dat het bestuursorgaan in zijn verslag de voorgestelde verrichting verantwoordt, de uitgifteprijs verantwoordt en de gevolgen van de verrichting beschrijft voor de vermogens- en lidmaatschapsrechten van de aandeelhouders?</t>
  </si>
  <si>
    <t>Artikel 7:180, lid 1 WVV</t>
  </si>
  <si>
    <t>Artikel 7:180, lid 2 WVV</t>
  </si>
  <si>
    <t>11. Beperking of opheffing van het voorkeurrecht (Art. 5:130 en 5:131 (BV), 7:191 en 7:193 (NV) WVV)</t>
  </si>
  <si>
    <t>Blijkt uit het dossier dat de bedrijfsrevisor het verslag heeft verkregen inzake de uitgifte van de nieuwe aandelen, van de converteerbare obligaties of van de inschrijvingsrechten dat het voorstel van het bestuursorgaan rechtvaardigt, in het bijzonder met betrekking tot de uitgifteprijs en de financiële gevolgen van de verrichting voor de aandeelhouders?</t>
  </si>
  <si>
    <t>Artikel 5:130, § 3, lid 2 en 7:191, lid 2 WVV</t>
  </si>
  <si>
    <t>Blijkt uit het dossier dat de bedrijfsrevisor is nagegaan of het verslag van het bestuursorgaan uitdrukkelijk de redenen voor de beperking of opheffing van het voorkeurrecht verantwoordt en het aangeeft welke de gevolgen daarvan zijn op de vermogens- en lidmaatschapsrechten van de aandeelhouders?</t>
  </si>
  <si>
    <r>
      <rPr>
        <u/>
        <sz val="11"/>
        <rFont val="Calibri"/>
        <family val="2"/>
        <scheme val="minor"/>
      </rPr>
      <t>Wanneer het voorkeurrecht wordt beperkt of opgeheven ten gunste van een of meer bepaalde personen die niet behoren tot het personeel,</t>
    </r>
    <r>
      <rPr>
        <sz val="11"/>
        <rFont val="Calibri"/>
        <family val="2"/>
        <scheme val="minor"/>
      </rPr>
      <t xml:space="preserve"> blijkt in dat geval uit het dossier dat de bedrijfsrevisor is nagegaan dat het verslag van het bestuursorgaan de identiteit van de begunstigde of de begunstigden van de beperking of de opheffing van het voorkeurrecht vermeldt?</t>
    </r>
  </si>
  <si>
    <t>Artikel 5:131, lid 1 en 7:193, § 1, lid 1 WVV</t>
  </si>
  <si>
    <r>
      <rPr>
        <u/>
        <sz val="11"/>
        <rFont val="Calibri"/>
        <family val="2"/>
        <scheme val="minor"/>
      </rPr>
      <t>Wanneer het voorkeurrecht wordt beperkt of opgeheven ten gunste van een of meer bepaalde personen die niet behoren tot het personeel,</t>
    </r>
    <r>
      <rPr>
        <sz val="11"/>
        <rFont val="Calibri"/>
        <family val="2"/>
        <scheme val="minor"/>
      </rPr>
      <t xml:space="preserve"> blijkt in dat geval uit het dossier dat de bedrijfsrevisor is nagegaan dat het verslag van het bestuursorgaan de verrichting en de uitgifteprijs omstandig verantwoordt in het vennootschapsbelang, gelet in het bijzonder op de financiële toestand van de vennootschap, de identiteit van de begunstigden en de aard en omvang van hun inbreng?</t>
    </r>
  </si>
  <si>
    <t>Artikel 5:131, lid 2 en 7:193, § 1, lid 2 WVV</t>
  </si>
  <si>
    <t>Artikel 5:130, § 3, lid 3 en 7:191, lid 3 WVV</t>
  </si>
  <si>
    <r>
      <rPr>
        <u/>
        <sz val="11"/>
        <rFont val="Calibri"/>
        <family val="2"/>
        <scheme val="minor"/>
      </rPr>
      <t>Wanneer het voorkeurrecht wordt beperkt of opgeheven ten gunste van een of meer bepaalde personen die niet behoren tot het personeel</t>
    </r>
    <r>
      <rPr>
        <sz val="11"/>
        <rFont val="Calibri"/>
        <family val="2"/>
        <scheme val="minor"/>
      </rPr>
      <t>, heeft de bedrijfsrevisor in dat geval een omstandige beoordeling verstrekt over de verantwoording van de uitgifteprijs?</t>
    </r>
  </si>
  <si>
    <t>Artikel 5:131, lid 3 en 7:193, § 1, lid 3 WVV</t>
  </si>
  <si>
    <t>12. Solvabiliteitstest (Art. 5:142 (BV) en 6:115 (CV) WVV) (ISRE 2410)</t>
  </si>
  <si>
    <t>Blijkt uit het dossier dat de commissaris is nagegaan dat de uitkering is gebeurd op grond van een staat van activa en passiva die recenter is dan de laatste goedgekeurde jaarrekening?</t>
  </si>
  <si>
    <t>Artikel 5:142, lid 2 en 6:115, lid 2 WVV</t>
  </si>
  <si>
    <t xml:space="preserve">Heeft de commissaris zijn beoordelingsverslag gevoegd bij zijn jaarlijks verslag over de financiële jaarrekening? </t>
  </si>
  <si>
    <t>13. Liquiditeitstest  (Art. 5:143 (BV) en 6:116 (CV) WVV) (ISRE 2410)</t>
  </si>
  <si>
    <t>Blijkt uit het dossier dat de commissaris is nagegaan dat het bestuursorgaan heeft vastgesteld dat de vennootschap, volgens de redelijkerwijs te verwachten ontwikkelingen, na de uitkering in staat zal blijven haar schulden te voldoen naarmate deze opeisbaar worden over een periode van ten minste twaalf maanden te rekenen van de datum van de uitkering?</t>
  </si>
  <si>
    <t>Artikel 5:143 en 6:116 WVV</t>
  </si>
  <si>
    <r>
      <t xml:space="preserve">Blijkt uit het dossier dat de </t>
    </r>
    <r>
      <rPr>
        <u/>
        <sz val="11"/>
        <rFont val="Calibri"/>
        <family val="2"/>
        <scheme val="minor"/>
      </rPr>
      <t>historische</t>
    </r>
    <r>
      <rPr>
        <sz val="11"/>
        <rFont val="Calibri"/>
        <family val="2"/>
        <scheme val="minor"/>
      </rPr>
      <t xml:space="preserve"> boekhoudkundige en financiële gegevens voldoende werden gecontroleerd (beperkt nazicht)?</t>
    </r>
  </si>
  <si>
    <r>
      <t xml:space="preserve">Blijkt uit het dossier dat de </t>
    </r>
    <r>
      <rPr>
        <u/>
        <sz val="11"/>
        <rFont val="Calibri"/>
        <family val="2"/>
        <scheme val="minor"/>
      </rPr>
      <t>prospectieve</t>
    </r>
    <r>
      <rPr>
        <sz val="11"/>
        <rFont val="Calibri"/>
        <family val="2"/>
        <scheme val="minor"/>
      </rPr>
      <t xml:space="preserve"> boekhoudkundige en financiële gegevens werden opgesteld in overeenstemming met de veronderstellingen van het bestuursorgaan en of deze veronderstellingen een redelijke basis vormen voor de prospectieve boekhoudkundige en financiële gegevens?</t>
    </r>
  </si>
  <si>
    <t>Artikel 5:143, lid 2 en 6:116, lid 2 WVV</t>
  </si>
  <si>
    <t>Werd een schriftelijk verslag opgesteld overeenkomstig de wet?</t>
  </si>
  <si>
    <t>ISRE 2410.43 tot 47
Artikel 5:143, lid 2 en 6:116, lid 2 WVV</t>
  </si>
  <si>
    <t>Heeft de commissaris in zijn jaarlijks controleverslag vermeld dat hij deze opdracht heeft uitgevoerd?</t>
  </si>
  <si>
    <t>Fusies en splitsingen van vennootschappen</t>
  </si>
  <si>
    <t>Wijziging van de rechten verbonden aan soorten van aandelen</t>
  </si>
  <si>
    <t>Bijkomende inbrengen en de uitgifte van nieuwe aandelen</t>
  </si>
  <si>
    <t>Uitgifte van aandelen onder, boven of met de fractiewaarde van de bestaande aandelen van dezelfde soort</t>
  </si>
  <si>
    <t>Uitgifte van converteerbare obligaties of van inschrijvingsrechten</t>
  </si>
  <si>
    <t>Solvabiliteitstest</t>
  </si>
  <si>
    <t>Liquiditeitstest</t>
  </si>
  <si>
    <t xml:space="preserve">KERNGEGEVENS IVM ANDERE WETTELIJKE REVISORALE OPDRACHTEN </t>
  </si>
  <si>
    <t>Werd er rekening gehouden met het verbod tot het aanvaarden of voortzetten van een revisorale opdracht indien er, direct of indirect, een financiële, persoonlijke, zakelijke, arbeids- of andere relatie bestaat:
  1° tussen hemzelf, het bedrijfsrevisorenkantoor, het netwerk waartoe hij behoort, of elk ander natuurlijk persoon die zich in een positie bevindt waardoor hij of zij direct of indirect een invloed kan uitoefenen op de uitkomsten van de revisorale opdracht; en
  2° de entiteit waarvoor de revisorale opdracht wordt uitgevoerd, op grond waarvan een objectieve, redelijke en geïnformeerde derde partij, met inachtneming van de getroffen veiligheidsmaatregelen, zou concluderen dat de onafhankelijkheid van de bedrijfsrevisor in het gedrang komt?</t>
  </si>
  <si>
    <t>Werd er rekening gehouden met het verbod voor de bedrijfsrevisor op het houden van financiële belangen in een entiteit waar de bedrijfsrevisor een revisorale opdracht uitvoert?
Dit verbod geldt eveneens voor:
 a) het bedrijfsrevisorenkantoor waartoe de bedrijfsrevisor-natuurlijk persoon behoort, de vennoten, de aandeelhouders, de leden van het bestuursorgaan en de werknemers van dat bedrijfsrevisorenkantoor voor zover het de werknemers betreft die ten aanzien van de entiteiten waarvoor de revisorale opdracht wordt uitgevoerd, hieraan rechtstreeks deelnemen;
  b) alle andere personen waarop de bedrijfsrevisor een beroep doet en die direct betrokken zijn bij de controlewerkzaamheden bij de betrokken onderneming;
  c) de personen die nauw verbonden zijn met de bedrijfsrevisor?</t>
  </si>
  <si>
    <t>Artikel 16, § 1 van de Wet van 7/12/2016</t>
  </si>
  <si>
    <t xml:space="preserve">Deze  verbodsbepaling is niet toepasselijk op de rechten van deelneming in instellingen voor collectieve belegging, met inbegrip van beheerde fondsen, zoals pensioenfondsen of levensverzekeringen.
  </t>
  </si>
  <si>
    <t>Werd er rekening gehouden met het verbod voor de commissaris alsook voor ieder lid van het netwerk  waartoe een commissaris behoort, om noch direct, noch indirect verboden niet-controlediensten te verstrekken aan de vennootschap onderworpen aan de wettelijke controle, haar moedervennootschap en de ondernemingen waarover zij de controle heeft binnen de Europese Unie?</t>
  </si>
  <si>
    <t>De verboden niet-controlediensten worden bepaald in artikel 133/1, § 2 van het Wetboek van vennootschappen.</t>
  </si>
  <si>
    <r>
      <rPr>
        <u/>
        <sz val="11"/>
        <rFont val="Calibri"/>
        <family val="2"/>
        <scheme val="minor"/>
      </rPr>
      <t>Voor de vennootschappen die deel uitmaken van een groep die verplicht is geconsolideerde jaarrekeningen op te stellen en te publiceren</t>
    </r>
    <r>
      <rPr>
        <sz val="11"/>
        <rFont val="Calibri"/>
        <family val="2"/>
        <scheme val="minor"/>
      </rPr>
      <t>, werd er rekening gehouden met het verbod voor de commissaris om andere diensten te verrichten dan de opdrachten die door de wet of door de wetgeving van de Europese Unie werden toevertrouwd aan de commissaris, voor zover het totale bedrag van de honoraria voor deze diensten hoger ligt dan de mandaathonoraria (</t>
    </r>
    <r>
      <rPr>
        <i/>
        <sz val="11"/>
        <rFont val="Calibri"/>
        <family val="2"/>
        <scheme val="minor"/>
      </rPr>
      <t>one to one</t>
    </r>
    <r>
      <rPr>
        <sz val="11"/>
        <rFont val="Calibri"/>
        <family val="2"/>
        <scheme val="minor"/>
      </rPr>
      <t xml:space="preserve"> regel)? </t>
    </r>
  </si>
  <si>
    <t>§4. Van het verbod kan worden afgeweken in elk van de volgende gevallen:
   1° na een gunstige beslissing van het auditcomité;
   2° indien het College van toezicht op de bedrijfsrevisoren toestaat dat de commissaris voor een periode van maximaal twee boekjaren wordt vrijgesteld van het verbod;
   3° indien binnen de vennootschap een college van elkaar onafhankelijke commissarissen is opgericht. Dit geval geldt enkel indien de vennootschap niet krachtens de wet verplicht is om een auditcomité op te richten.</t>
  </si>
  <si>
    <t>Zie Par. A25-A30</t>
  </si>
  <si>
    <t>Zie Par. A31-A35</t>
  </si>
  <si>
    <t>Zie par. A36
De auditor dient te evalueren of de door de entiteit gehanteerde grondslagen voor financiële verslaggeving geschikt zijn voor haar activiteiten en in overeenstemming zijn met het van toepassing zijnde stelsel inzake financiële verslaggeving en met de grondslagen voor financiële verslaggeving die in de desbetreffende sector worden gebruikt.</t>
  </si>
  <si>
    <t>Zie Par. A37-A43</t>
  </si>
  <si>
    <r>
      <t xml:space="preserve">Zie par. A44-A49
</t>
    </r>
    <r>
      <rPr>
        <u/>
        <sz val="11"/>
        <rFont val="Calibri"/>
        <family val="2"/>
        <scheme val="minor"/>
      </rPr>
      <t xml:space="preserve">Overwegingen die specifiek voor kleinere entiteiten gelden:
</t>
    </r>
    <r>
      <rPr>
        <sz val="11"/>
        <rFont val="Calibri"/>
        <family val="2"/>
        <scheme val="minor"/>
      </rPr>
      <t>A49. Kleinere entiteiten hebben vaak geen processen voor het meten en beoordelen van financiële prestaties. Het verzoeken om inlichtingen bij het management kan aan het licht brengen dat het management zich baseert op bepaalde belangrijke indicatoren voor het beoordelen van financiële prestaties en het nemen van passende maatregelen. Indien dergelijke verzoeken aan het licht brengen dat er geen prestatiemetingen of -beoordelingen bestaan, kan er een verhoogd risico bestaan dat afwijkingen niet worden gedetecteerd en gecorrigeerd.</t>
    </r>
  </si>
  <si>
    <t>De interne beheersing van de entiteit (entity level controls)</t>
  </si>
  <si>
    <r>
      <t xml:space="preserve">Zie par. A50-A73
</t>
    </r>
    <r>
      <rPr>
        <u/>
        <sz val="11"/>
        <rFont val="Calibri"/>
        <family val="2"/>
        <scheme val="minor"/>
      </rPr>
      <t>Overwegingen die specifiek voor kleinere entiteiten gelden:</t>
    </r>
    <r>
      <rPr>
        <sz val="11"/>
        <rFont val="Calibri"/>
        <family val="2"/>
        <scheme val="minor"/>
      </rPr>
      <t xml:space="preserve">
A53. Kleinere entiteiten kunnen minder gestructureerde middelen en eenvoudigere processen en werkwijzen hanteren om hun doelstellingen te bereiken.
A57. Kleinere entiteiten hebben vaak minder werknemers, waardoor de mate waarin functiescheiding uitvoerbaar is beperkt kan zijn. Het is echter mogelijk dat in een kleine door de eigenaar bestuurde entiteit de eigenaar-bestuurder op effectievere wijze toezicht kan uitoefenen dan bij een grotere entiteit mogelijk is. Dit toezicht kan doorgaans beperktere mogelijkheden voor functiescheiding compenseren.
A58. Anderzijds is de eigenaar-bestuurder mogelijks beter in staat om interne beheersingsmaatregelen te doorbreken omdat het systeem van interne beheersing minder gestructureerd is. De auditor houdt hier rekening mee bij het identificeren van risico's op een afwijking van materieel belang die het gevolg is van fraude.</t>
    </r>
  </si>
  <si>
    <r>
      <t xml:space="preserve">Zie par. A74-A76
</t>
    </r>
    <r>
      <rPr>
        <u/>
        <sz val="11"/>
        <rFont val="Calibri"/>
        <family val="2"/>
        <scheme val="minor"/>
      </rPr>
      <t xml:space="preserve">
Overwegingen die specifiek voor kleinere entiteiten gelden:</t>
    </r>
    <r>
      <rPr>
        <sz val="11"/>
        <rFont val="Calibri"/>
        <family val="2"/>
        <scheme val="minor"/>
      </rPr>
      <t xml:space="preserve">
A85. De interne beheersingsomgeving van kleinere entiteiten verschilt meestal van die van grotere entiteiten. Zo is het mogelijk dat zich onder de met governance belaste personen in kleine entiteiten geen onafhankelijk of extern lid bevindt, en dat de governancefunctie direct door de eigenaar-bestuurder wordt waargenomen als er geen andere eigenaren zijn. De aard van de interne beheersingsomgeving kan ook van invloed zijn op het belang van andere interne beheersingsmaatregelen of het ontbreken daarvan. Zo kan de actieve betrokkenheid van een eigenaar-bestuurder bepaalde risico's die voortkomen uit een gebrek aan functiescheiding in een kleine entiteit beperken; zij kan evenwel andere risico's doen toenemen, zoals het risico dat interne beheersingsmaatregelen worden doorbroken.
A86. Bovendien is controle-informatie voor elementen van de interne beheersingsomgeving in kleinere entiteiten niet altijd beschikbaar in de vorm van documenten, met name als de communicatie tussen het management en het overige personeel informeel verloopt maar toch effectief is. Zo is het mogelijk dat kleine entiteiten niet over een schriftelijke gedragscode beschikken, maar in plaats daarvan een cultuur ontwikkelen die het belang van integriteit en ethisch gedrag onderstreept via mondelinge communicatie en doordat het management het goede voorbeeld geeft.
A87. Bijgevolg zijn de houding, de kennis en de handelingen van het management of de eigenaar-bestuurder van bijzonder belang voor het inzicht van de auditor in de interne beheersingsomgeving van een kleinere entiteit.</t>
    </r>
  </si>
  <si>
    <t xml:space="preserve">Blijkt uit het dossier dat de bedrijfsrevisor inzicht heeft verworven in het informatiesysteem, met inbegrip van de daarmee verband houdende bedrijfsprocessen, dat relevant is voor de financiële verslaggeving, met inbegrip van:
</t>
  </si>
  <si>
    <t xml:space="preserve">(a) de transactiestromen in de activiteiten van de entiteit die significant zijn voor de financiële overzichten?
</t>
  </si>
  <si>
    <r>
      <t xml:space="preserve">Overwegingen die specifiek voor kleinere entiteiten gelden:
</t>
    </r>
    <r>
      <rPr>
        <sz val="11"/>
        <rFont val="Calibri"/>
        <family val="2"/>
        <scheme val="minor"/>
      </rPr>
      <t>A96. Het informatiesysteem en daarmee verband houdende bedrijfsprocessen die relevant zijn voor de financiële verslaggeving in kleine entiteiten, inclusief relevante aspecten van dat systeem met betrekking tot informatie die is toegelicht in de financiële overzichten die is verkregen binnen of buiten het grootboek en de subgrootboeken, is meestal minder geavanceerd dan bij grotere entiteiten, maar het belang ervan is even groot. Kleine entiteiten met een actieve betrokkenheid van het management hebben mogelijk geen behoefte aan uitgebreide beschrijvingen van administratieve verwerkingsprocedures, ingewikkelde administratieve vastleggingen of uitgeschreven beleidslijnen. Bijgevolg is het mogelijk dat het verwerven van inzicht in het informatiesysteem van de entiteit dat relevant is voor de financiële verslaggeving bij een controle van kleinere entiteiten gemakkelijker is en in grotere mate afhankelijk is van het verzoeken om inlichtingen dan van het beoordelen van documenten. De noodzaak om inzicht te verwerven blijft echter belangrijk.</t>
    </r>
  </si>
  <si>
    <t>Zie par. A93-A94
Dit inzicht in het informatiesysteem dat relevant is voor de financiële verslaggeving dient relevante aspecten van dat systeem met betrekking tot informatie die in de financiële overzichten wordt toegelicht die wordt verkregen binnen of buiten het grootboek en subgrootboeken, te omvatten.</t>
  </si>
  <si>
    <r>
      <t xml:space="preserve">Zie par. A107-A109
A107. Het gebruik van IT is van invloed op de wijze waarop interne beheersingsactiviteiten worden geïmplementeerd. Vanuit het gezichtspunt van de auditor zijn interne beheersingsmaatregelen met betrekking tot IT-systemen effectief als ze de integriteit van de informatie en de beveiliging van de door dergelijke systemen verwerkte gegevens handhaven en ze effectieve </t>
    </r>
    <r>
      <rPr>
        <i/>
        <sz val="11"/>
        <rFont val="Calibri"/>
        <family val="2"/>
        <scheme val="minor"/>
      </rPr>
      <t xml:space="preserve">general IT controls en application controls </t>
    </r>
    <r>
      <rPr>
        <sz val="11"/>
        <rFont val="Calibri"/>
        <family val="2"/>
        <scheme val="minor"/>
      </rPr>
      <t xml:space="preserve">omvatten.
</t>
    </r>
  </si>
  <si>
    <t>ISA 315.21</t>
  </si>
  <si>
    <r>
      <t>Blijkt uit het dossier dat,</t>
    </r>
    <r>
      <rPr>
        <u/>
        <sz val="11"/>
        <rFont val="Calibri"/>
        <family val="2"/>
        <scheme val="minor"/>
      </rPr>
      <t xml:space="preserve"> wanneer de bedrijfsrevisor fraude heeft geïdentificeerd of informatie heeft verkregen die wijst op het mogelijke bestaan van fraude</t>
    </r>
    <r>
      <rPr>
        <sz val="11"/>
        <rFont val="Calibri"/>
        <family val="2"/>
        <scheme val="minor"/>
      </rPr>
      <t>, er communicatie plaatsvond met het management, het bestuursorgaan en desgevallend met het auditcomité?</t>
    </r>
  </si>
  <si>
    <t xml:space="preserve">Zie Par. A122-131
</t>
  </si>
  <si>
    <r>
      <t>Blijkt uit het dossier dat de bedrijfsrevisor een inschatting heeft gemaakt van de risico's op een afwijking van materieel belang op het niveau van de financiële overzichten (</t>
    </r>
    <r>
      <rPr>
        <i/>
        <sz val="11"/>
        <rFont val="Calibri"/>
        <family val="2"/>
        <scheme val="minor"/>
      </rPr>
      <t>pervasive risk</t>
    </r>
    <r>
      <rPr>
        <sz val="11"/>
        <rFont val="Calibri"/>
        <family val="2"/>
        <scheme val="minor"/>
      </rPr>
      <t>) en op niveau van beweringen met betrekking tot transactiestromen, rekeningsaldi en in de financiële overzichten opgenomen toelichtingen (</t>
    </r>
    <r>
      <rPr>
        <i/>
        <sz val="11"/>
        <rFont val="Calibri"/>
        <family val="2"/>
        <scheme val="minor"/>
      </rPr>
      <t>specific risk</t>
    </r>
    <r>
      <rPr>
        <sz val="11"/>
        <rFont val="Calibri"/>
        <family val="2"/>
        <scheme val="minor"/>
      </rPr>
      <t>)?</t>
    </r>
  </si>
  <si>
    <r>
      <t xml:space="preserve">Blijkt uit het dossier dat, in het kader van de risico-inschatting van een afwijking van materieel belang, de bedrijfsrevisor heeft bepaald of er geïdentificeerde risico's zijn die op grond van zijn oordeelsvorming </t>
    </r>
    <r>
      <rPr>
        <u/>
        <sz val="11"/>
        <rFont val="Calibri"/>
        <family val="2"/>
        <scheme val="minor"/>
      </rPr>
      <t xml:space="preserve">significante risico's </t>
    </r>
    <r>
      <rPr>
        <sz val="11"/>
        <rFont val="Calibri"/>
        <family val="2"/>
        <scheme val="minor"/>
      </rPr>
      <t>vormen?  
Bij het toepassen van deze oordeelsvorming dient de bedrijfsrevisor de effecten van interne beheersingsmaatregelen die op het risico betrekking hebben, buiten beschouwing te laten.</t>
    </r>
  </si>
  <si>
    <t>ISA 315.27</t>
  </si>
  <si>
    <r>
      <t>De norm ISA 315.4.(e) definieert een significant risico als "</t>
    </r>
    <r>
      <rPr>
        <i/>
        <sz val="11"/>
        <rFont val="Calibri"/>
        <family val="2"/>
        <scheme val="minor"/>
      </rPr>
      <t xml:space="preserve">een geïdentificeerd en ingeschat risico op een afwijking van materieel belang waaraan, op grond van de oordeelsvorming van de auditor, tijdens de controle bijzondere aandacht moet worden besteed.".
</t>
    </r>
    <r>
      <rPr>
        <sz val="11"/>
        <rFont val="Calibri"/>
        <family val="2"/>
        <scheme val="minor"/>
      </rPr>
      <t>Bij het toepassen van oordeelsvorming over de vraag welke risico's significante risico's zijn, dient de auditor ten minste rekening te houden met: (a) de vraag of het risico een frauderisico betreft; (b) de vraag of het risico verband houdt met recente significante ontwikkelingen op economisch, boekhoudkundig of ander gebied en daarom specifieke aandacht vereist; (c) de complexiteit van transacties; (d) de vraag of het risico verband houdt met significante transacties met verbonden partijen; (e) de mate van subjectiviteit bij het waarderen van financiële informatie met betrekking tot het risico, vooral als de waardering veel onzekerheid inhoudt; en (f) de vraag of het risico verband houdt met significante transacties die buiten het kader van de normale bedrijfsvoering van de entiteit vallen of die anderszins ongebruikelijk lijken (ISA 315.28).</t>
    </r>
  </si>
  <si>
    <t>Risico's waaraan tijdens de controle speciale aandacht moet worden besteed</t>
  </si>
  <si>
    <t>Risico's waarvoor gegevensgerichte controles alleen geen voldoende en geschikte controleinformatie verschaffen</t>
  </si>
  <si>
    <r>
      <t>Blijkt uit het dossier dat,</t>
    </r>
    <r>
      <rPr>
        <u/>
        <sz val="11"/>
        <rFont val="Calibri"/>
        <family val="2"/>
        <scheme val="minor"/>
      </rPr>
      <t xml:space="preserve"> indien de bedrijfsrevisor heeft bepaald dat er een significant risico bestaat</t>
    </r>
    <r>
      <rPr>
        <sz val="11"/>
        <rFont val="Calibri"/>
        <family val="2"/>
        <scheme val="minor"/>
      </rPr>
      <t>, hij inzicht heeft verkregen in de interne beheersingsactiviteiten van de entiteit, inclusief de controlemaatregelen, die op dat risico betrekking hebben?</t>
    </r>
  </si>
  <si>
    <t xml:space="preserve">Zie Par. A146-A148
</t>
  </si>
  <si>
    <t>Zie Par. A149-A151</t>
  </si>
  <si>
    <t>4.1. Inspelen op ingeschatte risico's - Systeemgerichte controles  (ISA 330)</t>
  </si>
  <si>
    <t>4. Uitvoering van de audit : Zich baseren op interne controle en/of Gegevensgerichte controles</t>
  </si>
  <si>
    <t>4.1. Inspelen op ingeschatte risico's - Systeemgerichte controles (ISA 330)</t>
  </si>
  <si>
    <r>
      <t xml:space="preserve">Bij sommige risico's kan de bedrijfsrevisor van oordeel zijn dat het niet mogelijk of praktisch uitvoerbaar is voldoende, en geschikte controle-informatie te verkrijgen door middel van gegevensgerichte controles alleen. </t>
    </r>
    <r>
      <rPr>
        <u/>
        <sz val="11"/>
        <rFont val="Calibri"/>
        <family val="2"/>
        <scheme val="minor"/>
      </rPr>
      <t>In dergelijk geval</t>
    </r>
    <r>
      <rPr>
        <sz val="11"/>
        <rFont val="Calibri"/>
        <family val="2"/>
        <scheme val="minor"/>
      </rPr>
      <t>, heeft de bedrijfsrevisor dan inzicht verworven in de  beheersingsmaatregelen van de entiteit die op dergelijke risico's betrekking hebben?</t>
    </r>
  </si>
  <si>
    <t>Zie Par. A26-A29</t>
  </si>
  <si>
    <t>Bij het uitvoeren van de systeemgerichte controles, heeft de bedrijfsrevisor controle-informatie bekomen over de effectieve werking van de interne beheersingsmaatregelen, waaronder: (i) de wijze waarop de interne beheersingsmaatregelen zijn toegepast op relevante tijdstippen gedurende de verslagperiode waarop de controle betrekking heeft, (ii) de consistentie waarmee ze zijn toegepast en (iii) de vraag door wie of met welke middelen deze zijn toegepast?</t>
  </si>
  <si>
    <r>
      <t>Heeft de bedrijfsrevisor vastgesteld of de te toetsen interne beheersingsmaatregelen afhankelijk zijn van andere interne beheersingsmaatregelen (</t>
    </r>
    <r>
      <rPr>
        <u/>
        <sz val="11"/>
        <rFont val="Calibri"/>
        <family val="2"/>
        <scheme val="minor"/>
      </rPr>
      <t>indirecte interne beheersingsmaatregelen</t>
    </r>
    <r>
      <rPr>
        <sz val="11"/>
        <rFont val="Calibri"/>
        <family val="2"/>
        <scheme val="minor"/>
      </rPr>
      <t xml:space="preserve">) en zo ja, of het noodzakelijk is controle-informatie te verkrijgen die de effectieve werking van die indirecte interne beheersingsmaatregelen onderbouwt? </t>
    </r>
  </si>
  <si>
    <t>5.1 Inspelen op ingeschatte risico's - Gegevensgerichte controles  (ISA 330)</t>
  </si>
  <si>
    <t>5.2 Gegevensgerichte cijferanalyses (ISA 520)</t>
  </si>
  <si>
    <t>5.3 Steekproeven - Gegevensgerichte controles (ISA 530)</t>
  </si>
  <si>
    <t>5.4 Controle-informatie (ISA 500)</t>
  </si>
  <si>
    <t>ISA 330.18</t>
  </si>
  <si>
    <t>ISA 330.19</t>
  </si>
  <si>
    <t>ISA 330.20</t>
  </si>
  <si>
    <t>ISA 330.21</t>
  </si>
  <si>
    <t>ISA 330.22</t>
  </si>
  <si>
    <t>Voir Par. A42 – A47</t>
  </si>
  <si>
    <t>Voir Par. A48–A51</t>
  </si>
  <si>
    <t>Voir Par. A52</t>
  </si>
  <si>
    <t>Voir Par. A53</t>
  </si>
  <si>
    <t xml:space="preserve">Voir Par. A54-A57 </t>
  </si>
  <si>
    <t>Blijkt uit het dossier dat de bedrijfsrevisor overwogen heeft of werkzaamheden inzake externe bevestigingen moeten worden uitgevoerd?</t>
  </si>
  <si>
    <t>Blijkt uit het dossier dat de bedrijfsrevisor gegevensgerichte controle met betrekking tot het proces van het opstellen van de financiële overzichten heeft uitgevoerd? 
Deze controles moeten volgende werkzaamheden omvatten:
(a) het aansluiten of afstemmen van informatie in de financiële overzichten op de onderliggende administratieve vastleggingen, inclusief het aansluiten of afstemmen van informatie in toelichtingen ongeacht of dergelijke informatie is verkregen binnen of buiten het grootboek en subgrootboeken; en
(b) het onderzoeken van journaalboekingen van materieel belang en van andere aanpassingen die tijdens het opstellen van de financiële overzichten zijn gemaakt.</t>
  </si>
  <si>
    <t>Indien de ingeschat risico op een afwijking van materieel
belang op het niveau van beweringen een significant risico vormt en de controleaanpak van deze risico slechts uit gegevensgerichte controles bestaat, bevatten deze detailcontroles?</t>
  </si>
  <si>
    <t>Indien de gegevensgerichte controles op een tussentijdse datum  werden uitgevoerd, heeft de bedrijfsrevisor het resterende deel van de verslagperiode bestreek door het uitvoeren van gegevensgerichte controles in combinatie met toetsingen van interne beheersingsmaatregelen voor de resterende periode; of indien hij bepaalde dat dit voldoende is, het slechts uitvoeren van verdere gegevensgerichte controles die een redelijke basis verschaffen voor het doortrekken van zijn conclusies van de tussentijdse datum naar de einddatum van de verslagperiode?</t>
  </si>
  <si>
    <t>ISA 315.11 (a)</t>
  </si>
  <si>
    <t>ISA 315.11 (b)</t>
  </si>
  <si>
    <t>ISA 315.11 (c)</t>
  </si>
  <si>
    <t>ISA 315.11 (d)</t>
  </si>
  <si>
    <t>ISA 315.11 (e)</t>
  </si>
  <si>
    <t>ISA 315.18 (a)</t>
  </si>
  <si>
    <t>ISA 315.18 (b)</t>
  </si>
  <si>
    <t>ISA 315.18 (c)</t>
  </si>
  <si>
    <t>ISA 315.18 (d)</t>
  </si>
  <si>
    <t>ISA 315.18 (e)</t>
  </si>
  <si>
    <t>ISA 315.18 (f)</t>
  </si>
  <si>
    <t>ISA 330.10 (a)</t>
  </si>
  <si>
    <t xml:space="preserve">ISA 330.10 (b)
</t>
  </si>
  <si>
    <t>ISA 330.13 (c)</t>
  </si>
  <si>
    <t xml:space="preserve">ISA 330.14 (a)
</t>
  </si>
  <si>
    <t>ISA 330.14 (b)</t>
  </si>
  <si>
    <t>ISA 520.5 (a)</t>
  </si>
  <si>
    <t xml:space="preserve">ISA 520.5 (b)
</t>
  </si>
  <si>
    <t xml:space="preserve">ISA 520.5 (c)
</t>
  </si>
  <si>
    <t xml:space="preserve">ISA 520.5 (d)
</t>
  </si>
  <si>
    <t xml:space="preserve">ISA 505.7 (a)
</t>
  </si>
  <si>
    <t xml:space="preserve">ISA 505.7 (b)
</t>
  </si>
  <si>
    <t>ISA 505.7 (c)</t>
  </si>
  <si>
    <t xml:space="preserve">ISA 505.7 (d)
</t>
  </si>
  <si>
    <t xml:space="preserve">ISA 550.25 (a)
</t>
  </si>
  <si>
    <t xml:space="preserve">ISA 501.4 (a)
</t>
  </si>
  <si>
    <t xml:space="preserve">ISA501.4 (b)
</t>
  </si>
  <si>
    <t xml:space="preserve">ISA 540.8 (c)
</t>
  </si>
  <si>
    <r>
      <t xml:space="preserve">ISA 265.10 (b)
</t>
    </r>
    <r>
      <rPr>
        <sz val="11"/>
        <color rgb="FFFF0000"/>
        <rFont val="Calibri"/>
        <family val="2"/>
        <scheme val="minor"/>
      </rPr>
      <t xml:space="preserve">
</t>
    </r>
  </si>
  <si>
    <t xml:space="preserve">ISA 260.17 (a)
</t>
  </si>
  <si>
    <t xml:space="preserve">ISA 220.19 (c)
</t>
  </si>
  <si>
    <t xml:space="preserve">ISA 230.9 (b)
</t>
  </si>
  <si>
    <t xml:space="preserve">ISA 230.9 (c)
</t>
  </si>
  <si>
    <r>
      <t xml:space="preserve">Blijkt uit het dossier dat steekproeven (al dan niet statistisch bepaald) werden gebruikt bij de uitvoering van </t>
    </r>
    <r>
      <rPr>
        <u/>
        <sz val="11"/>
        <rFont val="Calibri"/>
        <family val="2"/>
        <scheme val="minor"/>
      </rPr>
      <t>gegevensgerichte controles</t>
    </r>
    <r>
      <rPr>
        <sz val="11"/>
        <rFont val="Calibri"/>
        <family val="2"/>
        <scheme val="minor"/>
      </rPr>
      <t xml:space="preserve">? </t>
    </r>
  </si>
  <si>
    <t>Bij het opzetten van de steekproef heeft de bedrijfsrevisor overwogen wat het doel van de controlewerkzaamheden is en welke de kenmerken zijn van de populatie waaruit de steekproef zal worden getrokken?</t>
  </si>
  <si>
    <t>4.2. Steekproeven - Systeemgerichte controles (ISA 530)</t>
  </si>
  <si>
    <r>
      <t xml:space="preserve">Blijkt uit het dossier dat </t>
    </r>
    <r>
      <rPr>
        <u/>
        <sz val="11"/>
        <rFont val="Calibri"/>
        <family val="2"/>
        <scheme val="minor"/>
      </rPr>
      <t>systeemgerichte controles</t>
    </r>
    <r>
      <rPr>
        <sz val="11"/>
        <rFont val="Calibri"/>
        <family val="2"/>
        <scheme val="minor"/>
      </rPr>
      <t xml:space="preserve"> (</t>
    </r>
    <r>
      <rPr>
        <i/>
        <sz val="11"/>
        <rFont val="Calibri"/>
        <family val="2"/>
        <scheme val="minor"/>
      </rPr>
      <t>test of controls</t>
    </r>
    <r>
      <rPr>
        <sz val="11"/>
        <rFont val="Calibri"/>
        <family val="2"/>
        <scheme val="minor"/>
      </rPr>
      <t>) werden uitgevoerd (nagaan van de effectieve werking van de interne controlemaatregelen via inspectie of heruitvoering) daar waar de bedrijfsrevisor verwacht dat de interne controles effectief werken of wanneer het niet mogelijk of niet realiseerbaar is om op basis van enkel gegevensgerichte controles voldoende en geschikte controle-informatie te verschaffen?</t>
    </r>
  </si>
  <si>
    <r>
      <t xml:space="preserve">Blijkt uit het dossier dat </t>
    </r>
    <r>
      <rPr>
        <u/>
        <sz val="11"/>
        <rFont val="Calibri"/>
        <family val="2"/>
        <scheme val="minor"/>
      </rPr>
      <t xml:space="preserve">systeemgerichte controles </t>
    </r>
    <r>
      <rPr>
        <sz val="11"/>
        <rFont val="Calibri"/>
        <family val="2"/>
        <scheme val="minor"/>
      </rPr>
      <t>(</t>
    </r>
    <r>
      <rPr>
        <i/>
        <sz val="11"/>
        <rFont val="Calibri"/>
        <family val="2"/>
        <scheme val="minor"/>
      </rPr>
      <t>test of controls</t>
    </r>
    <r>
      <rPr>
        <sz val="11"/>
        <rFont val="Calibri"/>
        <family val="2"/>
        <scheme val="minor"/>
      </rPr>
      <t>) werden uitgevoerd (nagaan van de effectieve werking van de interne controlemaatregelen via inspectie of heruitvoering) daar waar de bedrijfsrevisor verwacht dat de interne controles effectief werken of wanneer het niet mogelijk of niet realiseerbaar is om op basis van enkel gegevensgerichte controles voldoende en geschikte controle-informatie te verschaffen?</t>
    </r>
  </si>
  <si>
    <r>
      <t>Heeft de bedrijfsrevisor bij het opzetten en uitvoeren van toetsingen van interne beheersingsmaatregelen vastgesteld of de te toetsen interne beheersingsmaatregelen afhankelijk zijn van andere interne beheersingsmaatregelen (</t>
    </r>
    <r>
      <rPr>
        <u/>
        <sz val="11"/>
        <rFont val="Calibri"/>
        <family val="2"/>
        <scheme val="minor"/>
      </rPr>
      <t>indirecte interne beheersingsmaatregelen</t>
    </r>
    <r>
      <rPr>
        <sz val="11"/>
        <rFont val="Calibri"/>
        <family val="2"/>
        <scheme val="minor"/>
      </rPr>
      <t xml:space="preserve">) en zo ja, of het noodzakelijk is controle-informatie te verkrijgen die de effectieve werking van die indirecte interne beheersingsmaatregelen onderbouwt? </t>
    </r>
  </si>
  <si>
    <r>
      <t xml:space="preserve">Blijkt uit het dossier dat steekproeven werden gebruikt teneinde de conformiteit van de </t>
    </r>
    <r>
      <rPr>
        <u/>
        <sz val="11"/>
        <rFont val="Calibri"/>
        <family val="2"/>
        <scheme val="minor"/>
      </rPr>
      <t>interne controlemaatregelen</t>
    </r>
    <r>
      <rPr>
        <sz val="11"/>
        <rFont val="Calibri"/>
        <family val="2"/>
        <scheme val="minor"/>
      </rPr>
      <t xml:space="preserve"> te testen?</t>
    </r>
  </si>
  <si>
    <t xml:space="preserve">Bij het opzetten van de steekproef heeft de bedrijfsrevisor het doel van de controlewerkzaamheden overwogen en welke de kenmerken zijn van de populatie waaruit de steekproef zal worden getrokken? </t>
  </si>
  <si>
    <r>
      <t xml:space="preserve">Blijkt uit het dossier dat, </t>
    </r>
    <r>
      <rPr>
        <u/>
        <sz val="11"/>
        <rFont val="Calibri"/>
        <family val="2"/>
        <scheme val="minor"/>
      </rPr>
      <t>indien de bedrijfsrevisor controle-informatie heeft verkregen over de effectieve werking van interne beheersingsmaatregelen gedurende een tussentijdse periode</t>
    </r>
    <r>
      <rPr>
        <sz val="11"/>
        <rFont val="Calibri"/>
        <family val="2"/>
        <scheme val="minor"/>
      </rPr>
      <t>, hij: 
(a) controle-informatie heeft verkregen over significante wijzigingen die zich na afloop van de tussentijdse periode  hebben voorgedaan; en 
(b) heeft bepaald welke aanvullende controle-informatie voor de resterende verslagperiode moet worden verkregen?</t>
    </r>
  </si>
  <si>
    <r>
      <rPr>
        <u/>
        <sz val="11"/>
        <rFont val="Calibri"/>
        <family val="2"/>
        <scheme val="minor"/>
      </rPr>
      <t>Indien wordt gedetecteerd dat er deviaties zijn van de interne beheersingsmaatregelen waarop de auditor voornemens is te steunen</t>
    </r>
    <r>
      <rPr>
        <sz val="11"/>
        <rFont val="Calibri"/>
        <family val="2"/>
        <scheme val="minor"/>
      </rPr>
      <t>, heeft de bedrijfsrevisor om specifieke inlichtingen  verzocht teneinde kennis te verkrijgen over deze aangelegenheden en over de potentiële gevolgen daarvan en hij heeft bepaald of:
(a) de toetsingen van interne beheersingsmaatregelen die zijn uitgevoerd, een passende basis vormen voor het steunen op deze maatregelen;
(b) aanvullende toetsingen van interne beheersingsmaatregelen noodzakelijk zijn; of
(c) het nodig is op de mogelijke risico's op een afwijking in te spelen door het uitvoeren van gegevensgerichte controles?</t>
    </r>
  </si>
  <si>
    <r>
      <t xml:space="preserve">Blijkt uit het dossier dat </t>
    </r>
    <r>
      <rPr>
        <u/>
        <sz val="11"/>
        <rFont val="Calibri"/>
        <family val="2"/>
        <scheme val="minor"/>
      </rPr>
      <t xml:space="preserve">gegevensgerichte controles </t>
    </r>
    <r>
      <rPr>
        <sz val="11"/>
        <rFont val="Calibri"/>
        <family val="2"/>
        <scheme val="minor"/>
      </rPr>
      <t>(</t>
    </r>
    <r>
      <rPr>
        <i/>
        <sz val="11"/>
        <rFont val="Calibri"/>
        <family val="2"/>
        <scheme val="minor"/>
      </rPr>
      <t>substantive procedures</t>
    </r>
    <r>
      <rPr>
        <sz val="11"/>
        <rFont val="Calibri"/>
        <family val="2"/>
        <scheme val="minor"/>
      </rPr>
      <t>) werden uitgevoerd?</t>
    </r>
  </si>
  <si>
    <r>
      <t xml:space="preserve">Blijkt uit het dossier dat, indien de uitgevoerde cijferanalyses </t>
    </r>
    <r>
      <rPr>
        <u/>
        <sz val="11"/>
        <rFont val="Calibri"/>
        <family val="2"/>
        <scheme val="minor"/>
      </rPr>
      <t>fluctuaties of relaties aan het licht brengen die inconsistent zijn</t>
    </r>
    <r>
      <rPr>
        <sz val="11"/>
        <rFont val="Calibri"/>
        <family val="2"/>
        <scheme val="minor"/>
      </rPr>
      <t xml:space="preserve"> met andere informatie </t>
    </r>
    <r>
      <rPr>
        <u/>
        <sz val="11"/>
        <rFont val="Calibri"/>
        <family val="2"/>
        <scheme val="minor"/>
      </rPr>
      <t>of die significant verschillen van de verwachte waarden</t>
    </r>
    <r>
      <rPr>
        <sz val="11"/>
        <rFont val="Calibri"/>
        <family val="2"/>
        <scheme val="minor"/>
      </rPr>
      <t>, de bedrijfsrevisor deze verschillen heeft onderzocht door navraag te doen bij het management en andere controlewerkzaamheden te verrichten?</t>
    </r>
  </si>
  <si>
    <r>
      <t xml:space="preserve">Blijkt uit het dossier dat </t>
    </r>
    <r>
      <rPr>
        <u/>
        <sz val="11"/>
        <rFont val="Calibri"/>
        <family val="2"/>
        <scheme val="minor"/>
      </rPr>
      <t>gegevensgerichte controles</t>
    </r>
    <r>
      <rPr>
        <sz val="11"/>
        <rFont val="Calibri"/>
        <family val="2"/>
        <scheme val="minor"/>
      </rPr>
      <t xml:space="preserve"> (</t>
    </r>
    <r>
      <rPr>
        <i/>
        <sz val="11"/>
        <rFont val="Calibri"/>
        <family val="2"/>
        <scheme val="minor"/>
      </rPr>
      <t>substantive procedures</t>
    </r>
    <r>
      <rPr>
        <sz val="11"/>
        <rFont val="Calibri"/>
        <family val="2"/>
        <scheme val="minor"/>
      </rPr>
      <t>) werden uitgevoerd?</t>
    </r>
  </si>
  <si>
    <t>Blijkt uit het dossier dat de bedrijfsrevisor de relevantie en de betrouwbaarheid van de informatie die als controle-informatie wordt gebruikt, heeft overwogen?</t>
  </si>
  <si>
    <t xml:space="preserve">Zie Par. A14-A25 betreffende controlewerkzaamheden voor het verkrijgen van controle-informatie: Inspectie, Waarneming, Externe bevestiging, Herberekening, Het opnieuw uitvoeren, Cijferanalyses, Het verzoeken om inlichtingen
</t>
  </si>
  <si>
    <r>
      <t xml:space="preserve">Blijkt uit het dossier dat steekproeven (al dan niet statistisch bepaald) werden gebruikt bij de uitvoering van </t>
    </r>
    <r>
      <rPr>
        <u/>
        <sz val="11"/>
        <rFont val="Calibri"/>
        <family val="2"/>
        <scheme val="minor"/>
      </rPr>
      <t>gegevensgerichte controlewerkzaamheden</t>
    </r>
    <r>
      <rPr>
        <sz val="11"/>
        <rFont val="Calibri"/>
        <family val="2"/>
        <scheme val="minor"/>
      </rPr>
      <t xml:space="preserve"> (</t>
    </r>
    <r>
      <rPr>
        <i/>
        <sz val="11"/>
        <rFont val="Calibri"/>
        <family val="2"/>
        <scheme val="minor"/>
      </rPr>
      <t>tests of details)</t>
    </r>
    <r>
      <rPr>
        <sz val="11"/>
        <rFont val="Calibri"/>
        <family val="2"/>
        <scheme val="minor"/>
      </rPr>
      <t xml:space="preserve">? </t>
    </r>
  </si>
  <si>
    <t>5.5. Management override of controls (ISA 240)</t>
  </si>
  <si>
    <t>5.6. Externe bevestigingen (ISA 505)</t>
  </si>
  <si>
    <t>5.7. Verbonden partijen (ISA 550)</t>
  </si>
  <si>
    <t>5.11. Continuïteit (ISA 570)</t>
  </si>
  <si>
    <t>5.12. Initiële controleopdrachten – beginsaldi (ISA 510)</t>
  </si>
  <si>
    <t>5.13. Beroep doen op de werkzaamheden van de interne auditor (ISA 610)</t>
  </si>
  <si>
    <t>5.14. Beroep doen op de werkzaamheden van een deskundige (ISA 620)</t>
  </si>
  <si>
    <t>5.15. Verplichtingen tegenover de ondernemingsraad (Normen betreffende de opdracht van de bedrijfsrevisor bij de ondernemingsraad)</t>
  </si>
  <si>
    <r>
      <t>5.8. Controle-informatie - Specifieke overwegingen</t>
    </r>
    <r>
      <rPr>
        <i/>
        <sz val="11"/>
        <rFont val="Calibri"/>
        <family val="2"/>
        <scheme val="minor"/>
      </rPr>
      <t xml:space="preserve"> (Audit evidence)</t>
    </r>
    <r>
      <rPr>
        <sz val="11"/>
        <rFont val="Calibri"/>
        <family val="2"/>
        <scheme val="minor"/>
      </rPr>
      <t>(ISA 501)</t>
    </r>
  </si>
  <si>
    <t>5.9. Controle van schattingen inclusief waarderingen tegen reële waarde (ISA 540)</t>
  </si>
  <si>
    <t>5.10. Serviceorganisaties (ISA 402)</t>
  </si>
  <si>
    <r>
      <t>5.2. Gegevensgerichte cijferanalyses (</t>
    </r>
    <r>
      <rPr>
        <i/>
        <sz val="10"/>
        <color theme="1"/>
        <rFont val="Calibri"/>
        <family val="2"/>
        <scheme val="minor"/>
      </rPr>
      <t>Substantive Analytical Procedures</t>
    </r>
    <r>
      <rPr>
        <sz val="10"/>
        <color theme="1"/>
        <rFont val="Calibri"/>
        <family val="2"/>
        <scheme val="minor"/>
      </rPr>
      <t>) (ISA 520)</t>
    </r>
  </si>
  <si>
    <t>5.1. Inspelen op ingeschatte risico's - Gegevensgerichte controles  (ISA 330)</t>
  </si>
  <si>
    <r>
      <t xml:space="preserve">5.8. Controle-informatie - Specifieke overwegingen </t>
    </r>
    <r>
      <rPr>
        <i/>
        <sz val="10"/>
        <color theme="1"/>
        <rFont val="Calibri"/>
        <family val="2"/>
        <scheme val="minor"/>
      </rPr>
      <t>(Audit evidence)</t>
    </r>
    <r>
      <rPr>
        <sz val="10"/>
        <color theme="1"/>
        <rFont val="Calibri"/>
        <family val="2"/>
        <scheme val="minor"/>
      </rPr>
      <t xml:space="preserve"> </t>
    </r>
    <r>
      <rPr>
        <sz val="10"/>
        <rFont val="Calibri"/>
        <family val="2"/>
        <scheme val="minor"/>
      </rPr>
      <t>(ISA 501)</t>
    </r>
  </si>
  <si>
    <t>5.15 Verplichtingen tegenover de ondernemingsraad (Normen betreffende de opdracht van de bedrijfsrevisor bij de ondernemingsraad)</t>
  </si>
  <si>
    <r>
      <t xml:space="preserve">De kwaliteitscontrole legt de nadruk op de controle van de door de gecontroleerde revisor geïdentificeerde controlerisico's. De inspecteur kiest </t>
    </r>
    <r>
      <rPr>
        <b/>
        <u/>
        <sz val="11"/>
        <rFont val="Calibri"/>
        <family val="2"/>
        <scheme val="minor"/>
      </rPr>
      <t xml:space="preserve">minstens één significante controlerisico </t>
    </r>
    <r>
      <rPr>
        <b/>
        <sz val="11"/>
        <rFont val="Calibri"/>
        <family val="2"/>
        <scheme val="minor"/>
      </rPr>
      <t xml:space="preserve">en/of transactiecyclus (in afwezigheid van een controlerisico) </t>
    </r>
    <r>
      <rPr>
        <b/>
        <u/>
        <sz val="11"/>
        <rFont val="Calibri"/>
        <family val="2"/>
        <scheme val="minor"/>
      </rPr>
      <t>die door de gecontroleerde revisor</t>
    </r>
    <r>
      <rPr>
        <b/>
        <sz val="11"/>
        <rFont val="Calibri"/>
        <family val="2"/>
        <scheme val="minor"/>
      </rPr>
      <t xml:space="preserve"> geïdentificeerd werd. Hij vult daarna voor elk geselecteerd controlerisico en/of weerhouden transactiecyclus onderstaande tabel in.</t>
    </r>
    <r>
      <rPr>
        <b/>
        <i/>
        <sz val="11"/>
        <rFont val="Calibri"/>
        <family val="2"/>
        <scheme val="minor"/>
      </rPr>
      <t xml:space="preserve"> 
</t>
    </r>
    <r>
      <rPr>
        <b/>
        <sz val="11"/>
        <rFont val="Calibri"/>
        <family val="2"/>
        <scheme val="minor"/>
      </rPr>
      <t xml:space="preserve">De inspecteur mag het </t>
    </r>
    <r>
      <rPr>
        <b/>
        <i/>
        <sz val="11"/>
        <rFont val="Calibri"/>
        <family val="2"/>
        <scheme val="minor"/>
      </rPr>
      <t>management override of controls</t>
    </r>
    <r>
      <rPr>
        <b/>
        <sz val="11"/>
        <rFont val="Calibri"/>
        <family val="2"/>
        <scheme val="minor"/>
      </rPr>
      <t>niet weerhouden omdat dit risico onder sectie 5.5 behandeld wordt.
Als de inspecteur van mening is dat het onderzoeken van één significante risico onvoldoende is om het dossier goed te begrijpen, mag hij een tweede auditrisico onderzoeken.</t>
    </r>
  </si>
  <si>
    <t>Artikel 3:63, §§ 1 en 2 WVV - Artikel 133/1, §§ 1 en 2, W. Venn.</t>
  </si>
  <si>
    <t xml:space="preserve">Artikel 3:64, § 3 WVV - Artikel 133/2, § 3 W. Venn. </t>
  </si>
  <si>
    <t>Artikel 3:65, § 2 WVV - Artikel 134 § 2 W. Venn.</t>
  </si>
  <si>
    <t>Artikel 2:14 WVV - Artikel 74 W. Venn.</t>
  </si>
  <si>
    <r>
      <t xml:space="preserve">Blijkt uit het dossier dat, indien transacties werden uitgevoerd waarop artikel 7:96 (of equivalent) van het WVV van toepassing zijn (een rechtstreeks of onrechtstreeks belang van vermogensrechtelijke aard dat strijdig is met het belang van de vennootschap), de juiste conclusies werden getrokken?
</t>
    </r>
    <r>
      <rPr>
        <sz val="10"/>
        <color rgb="FFFF0000"/>
        <rFont val="Arial"/>
        <family val="2"/>
      </rPr>
      <t/>
    </r>
  </si>
  <si>
    <t>Blijkt uit het dossier dat de bedrijfsrevisor de correcte toepassing van de alarmbelprocedure heeft nagekeken?</t>
  </si>
  <si>
    <t>De commissarissen die in de uitoefening van hun opdracht gewichtige en overeenstemmende feiten vaststellen die de continuïteit van de economische activiteit van de vennootschap in het gedrang kunnen brengen, moeten het bestuursorgaan hiervan schriftelijk en op een omstandige wijze op de hoogte brengen.
  In dat geval moet het bestuursorgaan beraadslagen over de maatregelen die moeten worden genomen om de continuïteit van de economische activiteit van de vennootschap voor een minimumduur van twaalf maanden te vrijwaren.
  Indien binnen een maand na de kennisgeving van de melding bedoeld in het eerste lid, de commissarissen niet werden ingelicht over de beraadslaging door het bestuursorgaan over de genomen maatregelen of de in het vooruitzicht gestelde maatregelen om de continuïteit van de economische activiteit voor een minimumduur van twaalf maanden te vrijwaren, of indien ze oordelen dat de maatregelen de continuïteit van de economische activiteit niet kunnen vrijwaren voor een minimumduur van twaalf maanden, kunnen ze hun vaststellingen schriftelijk meedelen aan de voorzitter van de ondernemingsrechtbank. In dat geval is artikel 458 van het Strafwetboek niet van toepassing.</t>
  </si>
  <si>
    <t>Artikel 3:88 WVV - Artikel 156 W. Venn.</t>
  </si>
  <si>
    <t>De bedrijfsrevisor heeft als opdracht, in het bijzonder ten behoeve van de door de werknemers benoemde leden van de ondernemingsraad, de betekenis van de aan de ondernemingsraad verstrekte economische en financiële inlichtingen ten aanzien van de financiële structuur en de evolutie in de financiële toestand van de onderneming te verklaren en te ontleden (art. 3:83, lid 1, 3° WVV).</t>
  </si>
  <si>
    <t>Artikel 3:83, lid 1, 1° en 2° WVV - Artikel 151 W. Venn.
§ 4 Norm Ondernemingsraad</t>
  </si>
  <si>
    <t>Artikel 3:83, lid 1, 3° en 3:86 WVV - Artikel 151 en 154 W. Venn.
§ 2.1 Normen ondernemingsraad</t>
  </si>
  <si>
    <t>Blijkt uit het dossier dat de revisor zijn opdracht met betrekking tot de in artikel 3:12, § 1, 8° van het WVV bedoelde sociale balans bij de ondernemingsraad heeft uitgeoefend?</t>
  </si>
  <si>
    <t>Artikel 3: 83, lid 2 WVV - Artikel 151, lid 2 W. Venn.</t>
  </si>
  <si>
    <t>Artikel 3:4, lid 2 WVV - Artikel 94, lid 2 W. Venn.</t>
  </si>
  <si>
    <t>ISA 700.13
Artikel 3:6 van het KB van 29/04/2019 tot uitvoering van het WVV - Art. 28 van het KB tot uitvoering van het W.Venn.</t>
  </si>
  <si>
    <t xml:space="preserve">ISA 700.20-39
Artikel 3:75 WVV - Artikel 144 W. Venn.
</t>
  </si>
  <si>
    <r>
      <t>Ingeval een</t>
    </r>
    <r>
      <rPr>
        <u/>
        <sz val="11"/>
        <rFont val="Calibri"/>
        <family val="2"/>
        <scheme val="minor"/>
      </rPr>
      <t xml:space="preserve"> interimdividend werd uitgekeerd</t>
    </r>
    <r>
      <rPr>
        <sz val="11"/>
        <rFont val="Calibri"/>
        <family val="2"/>
        <scheme val="minor"/>
      </rPr>
      <t xml:space="preserve"> overeenkomstig artikel 7:213 van het WVV, werd dit verslag toegevoegd aan het controleverslag? </t>
    </r>
  </si>
  <si>
    <t xml:space="preserve">Artikel 7:213, lid 4 WVV - Artikel 618, lid 4 W. Venn.
</t>
  </si>
  <si>
    <r>
      <t>5.2. Steekproeven - Gegevensgerichte controles</t>
    </r>
    <r>
      <rPr>
        <sz val="10"/>
        <color theme="1"/>
        <rFont val="Calibri"/>
        <family val="2"/>
        <scheme val="minor"/>
      </rPr>
      <t xml:space="preserve"> (ISA 530)</t>
    </r>
  </si>
  <si>
    <r>
      <t xml:space="preserve">4.2. Steekproeven - Systeemgerichte controles </t>
    </r>
    <r>
      <rPr>
        <sz val="10"/>
        <color theme="1"/>
        <rFont val="Calibri"/>
        <family val="2"/>
        <scheme val="minor"/>
      </rPr>
      <t>(ISA 530)</t>
    </r>
  </si>
  <si>
    <t>Artikelen 5:77 (BV), 6:65 (CV), 7:96 (NV – monistisch bestuur), 7:115 (NV – duaal bestuur), 9:8 (VZW), 11:9 (stichting) WVV - Artikels 259-260 en 523 W. venn
§ 105-109 van de bijkomende norm</t>
  </si>
  <si>
    <t>ISA 580; ISA 240.39; ISA 560.9; § 112-116 van de bijkomende norm</t>
  </si>
  <si>
    <t>ISA 700-705-706-710-720, Artikel 3:75 WVV - Artikel 144 W. Venn., bijkomende norm</t>
  </si>
  <si>
    <t>Blijkt uit het dossier dat de bedrijfsrevisor zich heeft vergewist dat het jaarverslag overeenstemt met de bepalingen voorzien in het artikel 3:6 van het WVV?</t>
  </si>
  <si>
    <t>Is de formulering van het auditverslag in overeenstemming met de ISA normen, het WVV en de Bijkomende norm?</t>
  </si>
  <si>
    <t>§ 42 van de bijkomende norm</t>
  </si>
  <si>
    <t>§ 56-63 van de bijkomende norm
Artikel 3:75, § 1, lid 1, 6° WVV - Artikel 144 § 1, 6° W. Venn.</t>
  </si>
  <si>
    <t>Heeft de bedrijfsrevisor aangegeven in  de sectie “Aspecten betreffende het jaarverslag” of het jaarverslag in overeenstemming is met de jaarrekening voor hetzelfde  boekjaar en of het is opgesteld overeenkomstig de artikelen 3:5 en 3:6 WVV (voor vennootschappen) of het artikel 3:48 (3:52) WVV (voor verenigingen en stichtingen)?</t>
  </si>
  <si>
    <t>Indien één van de door artikelen 3:5 en 3:6 (of 3:32) of 3:48 (3:52) WVV voorgeschreven vermeldingen niet van toepassing is, dient de commissaris er zich van te vergewissen dat het jaarverslag dit vermeldt (§ 43 van de bijkomende norm).</t>
  </si>
  <si>
    <t>Indien uit de balans een overgedragen verlies blijkt, of indien uit de resultatenrekeninggedurende twee opeenvolgende boekjaren een verlies van het boekjaar blijkt, heeft de bedrijfsrevisor nagegaan of het jaarverslag voldoende onderbouwing geeft voor de toepassing van de waarderingsregels in de veronderstelling van continuïteit?</t>
  </si>
  <si>
    <t>§ 44 van de bijkomende norm
Artikel 3:75, § 1, lid 1, 6° WVV - Artikel 144 § 1, 6° W. Venn.</t>
  </si>
  <si>
    <t>Indien de vennootschap vrijgesteld is van de publicatie van een jaarverslag en uit de balans een overgedragen verlies blijkt, of uit de resultatenrekeninggedurende twee opeenvolgende boekjaren een verlies van het boekjaar blijkt, heeft de bedrijfsrevisor nagegaan of een verantwoording van de toepassing van de waarderingsregels in de veronderstelling van continuïteit is vermeld in de toelichting van de jaarrekening?</t>
  </si>
  <si>
    <t>ISA 250.18
§ 87-89 van de bijkomende norm</t>
  </si>
  <si>
    <t>Is de formulering van de “Overige door wet- en regelgeving gestelde eisen”  (tweede deel van het auditverslag) in overeenstemming met het WVV en de bijkomende norm?</t>
  </si>
  <si>
    <t>De commissaris dient duidelijke titels te gebruiken in het deel “Overige door wet- en regelgeving gestelde eisen” en dient erop toe te zien om volgende secties op te nemen:
(i) Een sectie “Verantwoordelijkheden van het bestuursorgaan”;
(ii) Een sectie “Verantwoordelijkheden van de commissaris”;
(iii) In voorkomend geval, een sectie “Aspecten betreffende het jaarverslag [in voorkomend geval, en de andere informatie opgenomen in het jaarrapport]”;
(iv) In voorkomend geval, een sectie “Vermelding inzake de sociale balans”;
(v) In voorkomend geval, een sectie “Vermelding inzake de overeenkomstig artikel 3:12, §1, 
5° en 7° WVV neer te leggen documenten”;
(vi) Een sectie “Vermeldingen inzake de onafhankelijkheid”;
(vii) Een sectie betreffende de andere vermeldingen vereist door het WVV; en
(viii) In voorkomend geval, een paragraaf inzake overige aangelegenheden.</t>
  </si>
  <si>
    <t>Artikel 3:75, § 1 WVV - Artikel 144, § 1 W. Venn.
§ 32 en volg. van de bijkomende norm</t>
  </si>
  <si>
    <t xml:space="preserve">Werd ingeval van onbeschikbaarheid van de jaarrekening binnen de statutaire of wettelijke termijn een verslag van niet bevinding opgesteld? </t>
  </si>
  <si>
    <t>Artikel 3:74, lid 2 WVV - Artikel 143 W. Venn. 
§ 117-119 van de bijkomende norm</t>
  </si>
  <si>
    <t>Blijkt uit het dossier dat de bedrijfsrevisor heeft nagegaan of de jaarrekening werden neergelegd teneinde na te gaan of deze overeenstemt met de door hem gecontroleerde jaarrekening en of de wettelijke termijnen tot neerlegging werden nageleefd?</t>
  </si>
  <si>
    <t>§ 121-124 van de bijkomende norm</t>
  </si>
  <si>
    <t>Blijkt uit het dossier dat de bedrijfsrevisor inzicht heeft verworven in:</t>
  </si>
  <si>
    <t>(a) de relevante sectorspecifieke factoren, regelgeving en andere externe factoren, met inbegrip van het van toepassing zijnde stelsel inzake financiële verslaggeving?</t>
  </si>
  <si>
    <t>8. Niveau van de gepresteerde uren</t>
  </si>
  <si>
    <t>Zie Par. A11-A16</t>
  </si>
  <si>
    <t>Blijkt uit  het dossier dat de bedrijfsrevisor de volgende aangelegenheden heeft meegedeeld:
- zijn zienswijze over significante kwalitatieve aspecten met betrekking tot de praktijken inzake boekhoudkundige verwerking van de entiteit;
- eventuele significante problemen die zich gedurende de controle hebben voorgedaan;
- eventuele omstandigheden die de vorm en inhoud van de controleverklaring
beïnvloeden;
- alle andere significante aangelegenheden die op grond van zijn professionele oordeelsvorming significant zijn voor het toezicht op het proces van financiële verslaggeving?</t>
  </si>
  <si>
    <r>
      <t xml:space="preserve">Blijkt uit het dossier dat, </t>
    </r>
    <r>
      <rPr>
        <u/>
        <sz val="11"/>
        <rFont val="Calibri"/>
        <family val="2"/>
        <scheme val="minor"/>
      </rPr>
      <t>indien het betreft een onderneming die genoteerd is op een niet-gereglementeerde markt binnen of buiten de EU</t>
    </r>
    <r>
      <rPr>
        <sz val="11"/>
        <rFont val="Calibri"/>
        <family val="2"/>
        <scheme val="minor"/>
      </rPr>
      <t>,  de revisor een schriftelijke verklaring dat het opdrachtteam en, indien passend, andere personen binnen het kantoor, het kantoor, en, indien van toepassing, de kantoren die tot het netwerk behoren, hebben voldaan aan relevante ethische voorschriften met betrekking tot onafhankelijkheid, schriftelijk heeft meegedeeld?</t>
    </r>
  </si>
  <si>
    <r>
      <t xml:space="preserve">Blijkt uit het dossier dat de bedrijfsrevisor een overzicht van de geplande reikwijdte en de timing van de controle heeft meegedeeld, </t>
    </r>
    <r>
      <rPr>
        <u/>
        <sz val="11"/>
        <rFont val="Calibri"/>
        <family val="2"/>
        <scheme val="minor"/>
      </rPr>
      <t>inclusief de significante risico’s die zijn geïdentificeerd</t>
    </r>
    <r>
      <rPr>
        <sz val="11"/>
        <rFont val="Calibri"/>
        <family val="2"/>
        <scheme val="minor"/>
      </rPr>
      <t>?</t>
    </r>
  </si>
  <si>
    <t>Blijkt uit het dossier dat de bedrijfsrevisor zijn verantwoordelijkheden met betrekking tot de controle van de financiële overzichten heeft meegedeeld?</t>
  </si>
  <si>
    <t>Zie Par. A17-A28</t>
  </si>
  <si>
    <t>Zie Par. A54</t>
  </si>
  <si>
    <t>Doordat de ISA normen verwijzen naar beursgenoteerde entiteiten, verwijzen zij naar zowel bedrijven die genoteerd zijn op een gereguleerde markt (PIE) als bedrijven die genoteerd zijn op een niet-gereguleerde markt binnen of buiten de Europese Unie. Deze vraag is daarom van toepassing indien het bedrijfsrevisorenkantoor entiteiten controleert die op een niet-gereguleerde markt binnen of buiten de Europese Unie zijn genoteerd.</t>
  </si>
  <si>
    <t xml:space="preserve">Zie Par. A3-A12
Het begrip materialiteit wordt in de context van het opstellen en het presenteren van financiële overzichten toegelicht in ISA 320.2. </t>
  </si>
  <si>
    <r>
      <t xml:space="preserve">Zie par. A99-A106
</t>
    </r>
    <r>
      <rPr>
        <u/>
        <sz val="11"/>
        <rFont val="Calibri"/>
        <family val="2"/>
        <scheme val="minor"/>
      </rPr>
      <t>Overwegingen die specifiek voor kleinere entiteiten gelden:</t>
    </r>
    <r>
      <rPr>
        <sz val="11"/>
        <rFont val="Calibri"/>
        <family val="2"/>
        <scheme val="minor"/>
      </rPr>
      <t xml:space="preserve">
A105. De concepten die aan interne beheersingsactiviteiten bij kleine entiteiten ten grondslag liggen zijn waarschijnlijk vergelijkbaar met die bij grotere entiteiten, maar de wijze waarop ze werken kan verschillen. Voorts is het mogelijk dat kleine entiteiten bepaalde soorten interne beheersingsactiviteiten niet relevant vinden vanwege de door het management toegepaste interne beheersingsmaatregelen. Zo is het mogelijk dat de exclusieve bevoegdheid van het management om aan klanten krediet te verstrekken en om significante aankopen goed te keuren leidt tot een effectieve interne beheersing van belangrijke rekeningsaldi en transacties, waardoor minder of geen behoefte is aan meer gedetailleerde interne beheersingsactiviteiten.
A106. Interne beheersingsactiviteiten die relevant zijn voor de controle van een kleinere entiteit hebben waarschijnlijk betrekking op de belangrijkste transactiecycli, zoals opbrengsten, inkopen en personeelskosten.</t>
    </r>
  </si>
  <si>
    <t>3.2. Planning (ISA 300)</t>
  </si>
  <si>
    <t>Omvatten de risico-inschattingswerkzaamheden het verzoeken om inlichtingen bij het management, de gepaste personen binnen de interne auditfunctie (wanneer deze functie bestaat) en bij anderen binnen de entiteit die op grond van de oordeelsvorming van de auditor mogelijk beschikken over informatie die waarschijnlijk een hulpmiddel kan zijn bij het identificeren van risico's op een afwijking van materieel belang die het gevolg is van fraude of van fouten?</t>
  </si>
  <si>
    <t>Zie Par. A6-A13</t>
  </si>
  <si>
    <t xml:space="preserve">ISA 315.6 (a)
</t>
  </si>
  <si>
    <t xml:space="preserve">Omvatten de risico-inschattingswerkzaamheden cijferanalyses? </t>
  </si>
  <si>
    <r>
      <t xml:space="preserve">Zie Par. A14-A17
</t>
    </r>
    <r>
      <rPr>
        <u/>
        <sz val="11"/>
        <rFont val="Calibri"/>
        <family val="2"/>
        <scheme val="minor"/>
      </rPr>
      <t>Overwegingen die specifiek voor kleinere entiteiten gelden:</t>
    </r>
    <r>
      <rPr>
        <sz val="11"/>
        <rFont val="Calibri"/>
        <family val="2"/>
        <scheme val="minor"/>
      </rPr>
      <t xml:space="preserve">
A17. Sommige kleinere entiteiten hebben geen tussentijdse of maandelijkse financiële informatie die voor cijferanalyses kan worden gebruikt. In dat geval is het mogelijk dat, hoewel de auditor in staat kan zijn om beperkte cijferanalyses voor de planning van de controle uit te voeren dan wel om bepaalde informatie te verkrijgen via het inwinnen van inlichtingen, de auditor de uitvoering van cijferanalyses moet plannen om de risico's op een afwijking van materieel belang te identificeren en in te schatten indien een voorlopig concept van de financiële overzichten van de entiteit beschikbaar is. 
</t>
    </r>
  </si>
  <si>
    <t>Omvatten de risico-inschattingswerkzaamheden waarneming en inspectie?</t>
  </si>
  <si>
    <t xml:space="preserve">ISA 315.6 (c)
</t>
  </si>
  <si>
    <t>Zie Par. A18</t>
  </si>
  <si>
    <t>Zie Par. A2-A6</t>
  </si>
  <si>
    <t xml:space="preserve">ISA 450.6 De auditor dient te bepalen of de algehele controleaanpak en het controleprogramma moeten worden herzien indien: (a) de aard van de geïdentificeerde afwijkingen en de omstandigheden waarin deze voorkomen, erop wijzen dat andere afwijkingen kunnen bestaan die, indien samengevoegd bij de tijdens de controle geaccumuleerde afwijkingen, van materieel belang kunnen zijn; of (Zie Par. A7) (b) het totaal van de tijdens de controle geaccumuleerde afwijkingen de overeenkomstig ISA 320 bepaalde materialiteit benadert. (Zie Par. A8)
</t>
  </si>
  <si>
    <t>Zie Par.  A10 – A12</t>
  </si>
  <si>
    <t xml:space="preserve">Zie Par. A14 – A15
</t>
  </si>
  <si>
    <t xml:space="preserve">Hierbij dient hij het volgende te overwegen:
(a) de omvang en de aard van de afwijkingen, zowel in relatie tot bepaalde transactiestromen, rekeningsaldi of toelichtingen en de financiële overzichten als geheel als in relatie tot de specifieke omstandigheden waarin zij voorkomen; en (Zie Par. A16 – A22, A24 – A25)
(b) de invloed van niet-gecorrigeerde afwijkingen die verband houden met voorgaande verslagperioden, op de relevante transactiestromen, rekeningsaldi of toelichtingen en de financiële overzichten als geheel. (Zie Par. A23)
</t>
  </si>
  <si>
    <t>Zie Par. A29</t>
  </si>
  <si>
    <t>Is een overzicht van de niet-gecorrigeerde afwijkingen opgenomen in of toegevoegd aan de schriftelijke
bevestiging?</t>
  </si>
  <si>
    <r>
      <t xml:space="preserve">Blijkt uit het dossier dat, </t>
    </r>
    <r>
      <rPr>
        <u/>
        <sz val="11"/>
        <rFont val="Calibri"/>
        <family val="2"/>
        <scheme val="minor"/>
      </rPr>
      <t>indien het management</t>
    </r>
    <r>
      <rPr>
        <sz val="11"/>
        <rFont val="Calibri"/>
        <family val="2"/>
        <scheme val="minor"/>
      </rPr>
      <t xml:space="preserve"> op verzoek van de bedrijfsrevisor een transactiestroom, een rekeningsaldo of een in de financiële overzichten opgenomen toelichting heeft onderzocht en</t>
    </r>
    <r>
      <rPr>
        <u/>
        <sz val="11"/>
        <rFont val="Calibri"/>
        <family val="2"/>
        <scheme val="minor"/>
      </rPr>
      <t xml:space="preserve"> gedetecteerde afwijkingen heeft gecorrigeerd</t>
    </r>
    <r>
      <rPr>
        <sz val="11"/>
        <rFont val="Calibri"/>
        <family val="2"/>
        <scheme val="minor"/>
      </rPr>
      <t>, de bedrijfsrevisor aanvullende controlewerkzaamheden heeft verricht om te bepalen of er nog afwijkingen resteren?</t>
    </r>
  </si>
  <si>
    <t>De auditor dient (Zie Par. A11-12):
(a) de aangelegenheid te bespreken met het management en, in voorkomend geval, met de met governance belaste personen;
(b) te bepalen of het noodzakelijk is dat een wijziging in de financiële overzichten wordt aangebracht en zo ja;
(c) inlichtingen in te winnen over de wijze waarop het management voornemens is deze aangelegenheid in de financiële overzichten te behandelen.</t>
  </si>
  <si>
    <t>Zie par. A19</t>
  </si>
  <si>
    <r>
      <t xml:space="preserve">Zie Par. A3-A6
</t>
    </r>
    <r>
      <rPr>
        <u/>
        <sz val="11"/>
        <rFont val="Calibri"/>
        <family val="2"/>
        <scheme val="minor"/>
      </rPr>
      <t>Overwegingen die specifiek voor kleinere entiteiten gelden:</t>
    </r>
    <r>
      <rPr>
        <sz val="11"/>
        <rFont val="Calibri"/>
        <family val="2"/>
        <scheme val="minor"/>
      </rPr>
      <t xml:space="preserve">
A5. De omvang van een entiteit kan van invloed zijn op haar mogelijkheid om weerstand te bieden aan de nadelige omstandigheden. Kleine entiteiten zijn mogelijk in staat snel te reageren om kansen ten volle benutten, maar beschikken mogelijk niet over voldoende reserves om hun activiteiten voort te zetten.
A6. Omstandigheden die voor kleine entiteiten in hoge mate relevant zijn, zijn onder meer het risico dat banken en overige kredietverschaffers hun steun aan de entiteit stopzetten, alsmede het eventuele verlies van een belangrijke leverancier, een grote afnemer, een sleutelfunctionaris of het recht om te werken onder licentie, op franchisebasis of op grond van een andere juridische overeenkomst.</t>
    </r>
  </si>
  <si>
    <r>
      <t xml:space="preserve">Zie par. A8 – A10 ; A12 – A13
</t>
    </r>
    <r>
      <rPr>
        <u/>
        <sz val="11"/>
        <rFont val="Calibri"/>
        <family val="2"/>
        <scheme val="minor"/>
      </rPr>
      <t>Overwegingen die specifiek voor kleinere entiteiten gelden:</t>
    </r>
    <r>
      <rPr>
        <sz val="11"/>
        <rFont val="Calibri"/>
        <family val="2"/>
        <scheme val="minor"/>
      </rPr>
      <t xml:space="preserve">
A12. In veel gevallen is het mogelijk dat het management bij kleinere entiteiten geen gedetailleerde beoordeling heeft gemaakt van de mogelijkheid van de entiteit om haar continuïteit te handhaven, maar in plaats daarvan op een diepgaande kennis van de bedrijfsactiviteit en verwachte toekomstige ontwikkelingen steunt. Desondanks dient, overeenkomstig de vereisten van deze ISA, de auditor een evaluatie te maken van de beoordeling van het management met betrekking tot de mogelijkheid van de entiteit om haar continuïteit te handhaven. Voor kleinere entiteiten kan het passend zijn om de middellange- en langetermijnfinanciering van de entiteit met het management te bespreken, onder de voorwaarde dat de beweringen van het management door voldoende documentaire informatie onderbouwd kunnen worden en niet strijdig is met het inzicht van de auditor in de entiteit.
A13. Voortdurende steun door eigenaar-bestuurders is vaak belangrijk voor de mogelijkheid van kleine entiteiten om hun continuïteit te handhaven. Als een kleine entiteit grotendeels uit een lening van de eigenaar-bestuurder wordt gefinancierd, kan het van belang zijn dat deze fondsen niet worden teruggetrokken. Het voortbestaan van een kleine entiteit in financiële moeilijkheden kan bijvoorbeeld afhangen van het feit dat een eigenaar-bestuurder een lening aan de entiteit ten gunste van banken of andere crediteuren achterstelt, of een lening aan de entiteit ondersteunt door er met zijn persoonlijke bezittingen als onderpand borg voor te staan. In dergelijke omstandigheden kan de auditor geschikte documentaire informatie over de achterstelling van de lening van de eigenaar-bestuurder of van de borgstelling verkrijgen. Als een entiteit afhankelijk is van aanvullende steun van de eigenaar-bestuurder kan de auditor de mogelijkheid van de eigenaar-bestuurder om aan de steunverplichtingen te voldoen evalueren. Bovendien kan de auditor om schriftelijke bevestiging van de voorwaarden van die steun en de intentie of de afspraak van de eigenaar-bestuurder verzoeken. </t>
    </r>
  </si>
  <si>
    <t>Zie Par. A16-A20
De volgende werkzaamheden moeten worden uitgevoerd: (a) het verzoeken aan het management zijn beoordeling te maken als het management nog geen beoordeling heeft gemaakt van de mogelijkheid van de entiteit om haar continuïteit te handhaven; (b) het evalueren van de actieplannen van het management voor toekomstige maatregelen met betrekking tot zijn beoordeling van de continuïteit, het evalueren van het feit of de uitkomsten van deze plannen de situatie waarschijnlijk kunnen verbeteren en of de plannen van het management in de gegeven omstandigheden haalbaar zijn; (c) als de entiteit een kasstroomprognose heeft opgesteld en analyse van de prognose een significante factor is bij het overwegen van toekomstige uitkomsten van gebeurtenissen of omstandigheden in het kader van de evaluatie van de plannen van het management voor toekomstige maatregelen: (i) het evalueren van de betrouwbaarheid van de onderliggende gegevens die zijn gegenereerd om de prognose op te stellen; en (ii) het vaststellen of er adequate onderbouwing is voor de veronderstellingen die aan de prognose ten grondslag liggen ; (d) het overwegen of eventuele aanvullende feiten of informatie beschikbaar zijn gekomen sinds de datum waarop het management zijn beoordeling heeft gemaakt; (e) het verzoeken om schriftelijke bevestigingen van het managament en, in voorkomend geval, van de met governance belaste personen met betrekking tot hun plannen voor toekomstige maatregelen en de haalbaarheid van deze plannen.</t>
  </si>
  <si>
    <t>Zie Par. A26–A27</t>
  </si>
  <si>
    <t>Zie par. A28-A31, A34</t>
  </si>
  <si>
    <t xml:space="preserve">ISA 570.23
</t>
  </si>
  <si>
    <t>ISA 570.17</t>
  </si>
  <si>
    <t>ISA 570.18</t>
  </si>
  <si>
    <t>Blijkt uit het dossier dat de bedrijfsrevisor heeft een conclusie getrokken over de geschiktheid van het hanteren van de continuïteitsveronderstelling door het management bij het opstellen van de financiële overzichten?</t>
  </si>
  <si>
    <t>Blijkt uit het dossier dat de bedrijfsrevisor heeft geconcludeerd of er sprake is van een onzekerheid van materieel belang die verband houdt met gebeurtenissen of omstandigheden welke, afzonderlijk of collectief, gerede twijfel kunnen doen ontstaan over de mogelijkheid van de entiteit om haar continuïteit te handhaven?</t>
  </si>
  <si>
    <t>Er is sprake van een onzekerheid van materieel belang wanneer de omvang van de mogelijke impact ervan en de waarschijnlijkheid dat zij zich voordoet van dien aard is dat, op grond van de oordeelsvorming van de auditor, een passende toelichting over de aard en implicaties van de onzekerheid noodzakelijk is voor de getrouwe weergave van de financiële overzichten.</t>
  </si>
  <si>
    <r>
      <t>Indien de bedrijfsrevisor heeft geconcludeerd dat de toepassing door het management van de continuïteitsveronderstelling in de gegeven omstandigheden passend is ondanks het bestaan van een  onzekerheid van materieel belang, en indien</t>
    </r>
    <r>
      <rPr>
        <u/>
        <sz val="11"/>
        <rFont val="Calibri"/>
        <family val="2"/>
        <scheme val="minor"/>
      </rPr>
      <t xml:space="preserve"> de financiële overzichten een adequate toelichting bevatten over de onzekerheid van materieel belang</t>
    </r>
    <r>
      <rPr>
        <sz val="11"/>
        <rFont val="Calibri"/>
        <family val="2"/>
        <scheme val="minor"/>
      </rPr>
      <t>, blijkt uit het dossier dat de bedrijfsrevisor een goedkeurende verklaring heeft geformuleerd en een aparte sectie onder de titel "Onzekerheid van materieel belang
omtrent de continuïteit" opgenomen?</t>
    </r>
  </si>
  <si>
    <r>
      <t xml:space="preserve">Indien de bedrijfsrevisor heeft geconcludeerd dat de toepassing door het management van de continuïteitsveronderstelling in de gegeven omstandigheden passend is ondanks het bestaan van een  onzekerheid van materieel belang, maar </t>
    </r>
    <r>
      <rPr>
        <u/>
        <sz val="11"/>
        <rFont val="Calibri"/>
        <family val="2"/>
        <scheme val="minor"/>
      </rPr>
      <t>de financiële overzichten geen adequate toelichting bevatten over de onzekerheid van materieel belang</t>
    </r>
    <r>
      <rPr>
        <sz val="11"/>
        <rFont val="Calibri"/>
        <family val="2"/>
        <scheme val="minor"/>
      </rPr>
      <t xml:space="preserve">, blijkt uit het dossier dat de bedrijfsrevisor naargelang passend een oordeel met beperking  dan wel een afkeurend oordeel heeft geformuleerd? </t>
    </r>
  </si>
  <si>
    <t>Zie Par. A32–A34</t>
  </si>
  <si>
    <r>
      <t xml:space="preserve">Indien de financiële overzichten zijn opgesteld op basis van de continuïteitsveronderstelling is uitgegaan, maar </t>
    </r>
    <r>
      <rPr>
        <u/>
        <sz val="11"/>
        <rFont val="Calibri"/>
        <family val="2"/>
        <scheme val="minor"/>
      </rPr>
      <t>het hanteren door het management in de financiële overzichten van de continuïteitsveronderstelling</t>
    </r>
    <r>
      <rPr>
        <sz val="11"/>
        <rFont val="Calibri"/>
        <family val="2"/>
        <scheme val="minor"/>
      </rPr>
      <t xml:space="preserve"> op grond van de oordeelsvorming van de bedrijfsrevisor </t>
    </r>
    <r>
      <rPr>
        <u/>
        <sz val="11"/>
        <rFont val="Calibri"/>
        <family val="2"/>
        <scheme val="minor"/>
      </rPr>
      <t>niet passend is</t>
    </r>
    <r>
      <rPr>
        <sz val="11"/>
        <rFont val="Calibri"/>
        <family val="2"/>
        <scheme val="minor"/>
      </rPr>
      <t>, blijkt uit het dossier dat hij een afkeurend oordeel heeft geformuleerd?</t>
    </r>
  </si>
  <si>
    <t xml:space="preserve">Artikel 3:69 WVV - Art. 138 W. Venn. 
</t>
  </si>
  <si>
    <t xml:space="preserve">Artikelen 5:153, 6:119 of 7:228-7:229 WVV - Art. 332-333 W. Venn. (BVBA) en Art. 633-634 (NV) W. Venn.
</t>
  </si>
  <si>
    <r>
      <t xml:space="preserve">Indien gebeurtenissen of omstandigheden worden geïdentificeerd die gerede twijfel kunnen doen ontstaan over de mogelijkheid van de entiteit om haar continuïteit te handhaven, blijkt uit het dossier dat de bedrijfsrevisor voldoende en geschikte controle-informatie heeft verkregen om te bepalen of er al dan niet sprake is van </t>
    </r>
    <r>
      <rPr>
        <u/>
        <sz val="11"/>
        <rFont val="Calibri"/>
        <family val="2"/>
        <scheme val="minor"/>
      </rPr>
      <t>een onzekerheid van materieel belang gerelateerd
aan gebeurtenissen en omstandigheden die gerede twijfel kunnen doen ontstaan over de mogelijkheid van de entiteit om haar continuïteit te handhaven</t>
    </r>
    <r>
      <rPr>
        <sz val="11"/>
        <rFont val="Calibri"/>
        <family val="2"/>
        <scheme val="minor"/>
      </rPr>
      <t xml:space="preserve"> (hierna “onzekerheid van materieel belang”), door aanvullende controlewerkzaamheden uit te voeren en na te gaan
of er mitigerende factoren in het spel zijn?</t>
    </r>
  </si>
  <si>
    <r>
      <t>Blijkt uit het dossier dat, indien er gewichtige en overeenstemmende feiten vastgesteld werden die de continuïteit in het gedrang kunnen brengen (</t>
    </r>
    <r>
      <rPr>
        <i/>
        <sz val="11"/>
        <rFont val="Calibri"/>
        <family val="2"/>
        <scheme val="minor"/>
      </rPr>
      <t>een onzekerheid van materieel belang gerelateerd
aan gebeurtenissen en omstandigheden die gerede twijfel kunnen doen ontstaan over de mogelijkheid van de entiteit om haar continuïteit te handhave</t>
    </r>
    <r>
      <rPr>
        <sz val="11"/>
        <rFont val="Calibri"/>
        <family val="2"/>
        <scheme val="minor"/>
      </rPr>
      <t>), de bedrijfsrevisor de procedure van artikel 3:69 van het WVV heeft gevolgd?</t>
    </r>
  </si>
  <si>
    <t xml:space="preserve">ISA 570.24
</t>
  </si>
  <si>
    <t>Indien het management niet bereid was zijn beoordeling te maken of uit te breiden terwijl het daar door de bedrijfsrevisor om verzocht werd, blijkt uit het dossier dat de bedrijfsrevisor de implicaties voor zijn controleverklaring heeft overwogen?</t>
  </si>
  <si>
    <t>Zie Par. A35
Een oordeel met beperking of een oordeelonthouding kan passend zijn, omdat de auditor misschien in de onmogelijkheid verkeert om voldoende en geschikte controle-informatie betreffende het hanteren van de continuïteitsveronderstelling door het management bij het opstellen van de financiële overzichten te verkrijgen, zoals controle-informatie met betrekking tot het bestaan van plannen die het management heeft opgesteld of met betrekking tot het bestaan van andere beperkende factoren.</t>
  </si>
  <si>
    <t>Blijkt uit het dossier dat de bedrijfsrevisor heeft overwogen of er gebeurtenissen of omstandigheden zijn die significante twijfel kunnen doen ontstaan over de mogelijkheid van de entiteit om haar continuïteit te handhaven?
Hierbij dient de auditor te bepalen of het management reeds een voorlopige beoordeling heeft gemaakt van de mogelijkheid van de entiteit om haar continuïteit te handhaven.</t>
  </si>
  <si>
    <t>ISA 700.49
Artikel 3:75, lid 2 WVV - Artikel 144 § 1, 12° W. Venn.</t>
  </si>
  <si>
    <t>ISA 580.19 (c); § 112-116 van de bijkomende norm</t>
  </si>
  <si>
    <t>ISA 706.8 en 9</t>
  </si>
  <si>
    <t>ISA 706.10 en 11</t>
  </si>
  <si>
    <r>
      <t xml:space="preserve">Zie par. A5 – A6, A7-A8, A16–A17
De auditor acht het noodzakelijk om </t>
    </r>
    <r>
      <rPr>
        <u/>
        <sz val="11"/>
        <rFont val="Calibri"/>
        <family val="2"/>
        <scheme val="minor"/>
      </rPr>
      <t>de aandacht van gebruikers te vestigen op een in de financiële overzichten gepresenteerde of toegelichte aangelegenheid</t>
    </r>
    <r>
      <rPr>
        <sz val="11"/>
        <rFont val="Calibri"/>
        <family val="2"/>
        <scheme val="minor"/>
      </rPr>
      <t xml:space="preserve"> die op grond van de oordeelsvorming van de auditor dermate belangrijk is dat ze fundamenteel is voor het begrip van gebruikers van de financiële overzichten.</t>
    </r>
  </si>
  <si>
    <r>
      <t xml:space="preserve">Zie par. A15 –A17
De auditor acht het nodig om </t>
    </r>
    <r>
      <rPr>
        <u/>
        <sz val="11"/>
        <rFont val="Calibri"/>
        <family val="2"/>
        <scheme val="minor"/>
      </rPr>
      <t>een andere aangelegenheid mee te delen dan de
in de financiële overzichten gepresenteerde of toegelichte aangelegenheden</t>
    </r>
    <r>
      <rPr>
        <sz val="11"/>
        <rFont val="Calibri"/>
        <family val="2"/>
        <scheme val="minor"/>
      </rPr>
      <t xml:space="preserve"> die op grond van zijn oordeelsvorming relevant is voor het begrip van gebruikers van de controle, de verantwoordelijkheden van de auditor of de controleverklaring.</t>
    </r>
  </si>
  <si>
    <t>Blijkt uit het dossier dat de bedrijfsrevisor voldoende en geschikte controle-informatie heeft verkregen omtrent het naleven van de bepalingen van die wet- en regelgeving die gewoonlijk wordt geacht van directe invloed te zijn op de vaststelling van bedragen en in de financiële overzichten opgenomen toelichtingen die van materieel belang zijn?</t>
  </si>
  <si>
    <t>Zie par. A8 en A13</t>
  </si>
  <si>
    <t>Zie Par. A8
Bij voorbeeld, de naleving van het WVV en van de statuten.</t>
  </si>
  <si>
    <t>ISA 330.24 en ISA 250.13</t>
  </si>
  <si>
    <t>1. Inbreng in natura (Norm inzake de opdracht van de bedrijfsrevisor in het kader van een inbreng in natura en quasi-inbreng - 2021)  (Art. 5:7 en 5:133 (BV), 6:8 en 6:110 (CV), 7:7 en 7:197 (NV) WVV)</t>
  </si>
  <si>
    <t>Artikel 13, § 1, lid 3 van de Wet van 7/12/2016 en § 11 van de norm</t>
  </si>
  <si>
    <t>Artikel 21 van de Wet van 7/12/2016 en § 17-18 van de norm</t>
  </si>
  <si>
    <t>Blijkt uit het dossier dat de bedrijfsrevisor in zijn werkdocumenten alle elementen heeft opgenomen die uit zijn opdracht voortvloeien, met inbegrip van de ontwerpakte, en die hem de mogelijkheid bieden om de inhoud van zijn verslag te verantwoorden?</t>
  </si>
  <si>
    <t>§ 22 van de norm</t>
  </si>
  <si>
    <t>§ 24-25 van de norm</t>
  </si>
  <si>
    <t>Controlewerkzaamheden van een inbreng in natura bij oprichting</t>
  </si>
  <si>
    <t>§ 28 van de norm</t>
  </si>
  <si>
    <t>§ 29 van de norm</t>
  </si>
  <si>
    <t>§ 30 van de norm</t>
  </si>
  <si>
    <t>§ 31 van de norm</t>
  </si>
  <si>
    <t>§ 32 van de norm</t>
  </si>
  <si>
    <t>§ 33 van de norm
Art. 5:7 en 6:8 WVV
§ 33 van de norm
Art. 7:6 WVV</t>
  </si>
  <si>
    <t>§ 34 van de norm</t>
  </si>
  <si>
    <t>Blijkt uit het dossier dat de bedrijfsrevisor het ontwerpverslag heeft verkregen dat de oprichters van de vennootschap conform artikel 5:7, 6:8 of 7:7 WVV moeten opstellen, waarin wordt aangegeven waarom de inbreng van belang is voor de vennootschap, een beschrijving van elke inbreng in natura en een gemotiveerde waardering bevat en aangeeft welke werkelijke vergoeding als tegenprestatie voor de inbreng wordt verstrekt?</t>
  </si>
  <si>
    <t>Blijkt uit het dossier dat de bedrijfsrevisor de door de oprichters gegeven beschrijving van elke inbreng in natura, de toegepaste waardering en de daartoe aangewende waarderingsmethodes heeft onderzocht?
Hij dient daartoe na te gaan of deze beschrijving transparant, nauwkeurig en duidelijk is.</t>
  </si>
  <si>
    <t>Blijkt uit het dossier dat de bedrijfsrevisor de voorgenomen verrichting heeft geïdentificeerd?
Bij deze identificatie van de verrichting, dient hij de werkelijke economische en financiële beweegredenen van de verrichting achter de formele voorstelling te begrijpen. Met het oog op de voorbereiding van zijn controlewerkzaamheden, dient hij over te gaan tot een beoordeling van de risico’s die aan de verrichting zijn verbonden en die – direct of indirect – een impact kunnen hebben op de beschrijving van het in te brengen bestanddeel en/of de waardering van de inbreng.</t>
  </si>
  <si>
    <t>Blijkt uit het dossier dat de bedrijfsrevisor het ontwerp van de statuten heeft verkregen en kennis genomen van: het voorwerp van de vennootschap, de structuur van het eigen vermogen, het bestaan van effecten buiten kapitaal (NV)/inbreng (BV/CV), de rechten verbonden aan de verschillende categorieën van aandelen en onder meer de rechten op winst en de rechten die eventueel bij de verdeling van het vermogen toegekend worden aan de effecten die het kapitaal (NV)/de inbreng (BV/CV) niet vertegenwoordigen?</t>
  </si>
  <si>
    <t>Blijkt uit het dossier dat het onderzoek van de modaliteiten van de verrichting tot aan de ondertekening van het verslag doorloopt en alle verrichtingen die de opdracht aanbelangen, omvat?
Tot de datum van ondertekening van het verslag, dient de bedrijfsrevisor waakzaam te zijn voor elke wijziging die de partijen zouden wensen aan te brengen inzake de modaliteiten van de inbreng in natura.</t>
  </si>
  <si>
    <r>
      <rPr>
        <u/>
        <sz val="11"/>
        <rFont val="Calibri"/>
        <family val="2"/>
        <scheme val="minor"/>
      </rPr>
      <t>In het geval van een BV en een CV</t>
    </r>
    <r>
      <rPr>
        <sz val="11"/>
        <rFont val="Calibri"/>
        <family val="2"/>
        <scheme val="minor"/>
      </rPr>
      <t xml:space="preserve">, blijkt uit het dossier dat de bedrijfsrevisor heeft nagegaan of de waarden waartoe deze methodes leiden, ten minste overeenkomen met de waarde van de inbreng die in de ontwerpakte wordt vermeld?
</t>
    </r>
    <r>
      <rPr>
        <u/>
        <sz val="11"/>
        <rFont val="Calibri"/>
        <family val="2"/>
        <scheme val="minor"/>
      </rPr>
      <t>In het geval van een NV</t>
    </r>
    <r>
      <rPr>
        <sz val="11"/>
        <rFont val="Calibri"/>
        <family val="2"/>
        <scheme val="minor"/>
      </rPr>
      <t>, blijkt uit het dossier dat de bedrijfsrevisor heeft nagegaan of de waarden waartoe de waarderingen leiden, ten minste overeenkomen met het aantal en de nominale waarde, of indien er geen nominale waarde is, de fractiewaarde van de tegen de inbreng uit te geven aandelen, in voorkomend geval vermeerderd met de uitgiftepremie?</t>
    </r>
  </si>
  <si>
    <t>Bijkt uit het dossier dat de bedrijfsrevisor aan de oprichters heeft gevraagd om hem alle bescheiden en economische gegevens te overhandigen die hij voor zijn controle noodzakelijk acht?</t>
  </si>
  <si>
    <t>Controlewerkzaamheden van een bijkomende inbreng in natura (kapitaalloze vennootschappen) of bij verhoging door middel van inbreng in natura binnen of buiten kapitaal (kapitaalvennootschappen)</t>
  </si>
  <si>
    <t>Blijkt uit het dossier dat de bedrijfsrevisor de nodige schriftelijke bevestigingen van het bestuursorgaan of de oprichters heeft verkregen?</t>
  </si>
  <si>
    <t>Quasi-inbreng indien deze samen met een inbreng in natura plaatsvindt</t>
  </si>
  <si>
    <t>§ 36 van de norm</t>
  </si>
  <si>
    <t>Bijkt uit het dossier dat de bedrijfsrevisor het ontwerpverslag heeft verkregen dat het bestuursorgaan van de vennootschap conform artikel 5:133, 6:110 of 7:197 WVV moet opstellen, en waarin het bestuursorgaan heeft aangegeven waarom de inbreng van belang is voor de vennootschap, is overgegaan tot een beschrijving van elke inbreng in natura en tot de waardering van de in te brengen bestanddelen en tevens heeft aangegeven welke werkelijke vergoeding als tegenprestatie voor de inbreng wordt verstrekt?</t>
  </si>
  <si>
    <t>Bijkt uit het dossier dat de bedrijfsrevisor de voorgenomen verrichting heeft geïdentificeerd?
Bij deze identificatie van de verrichting, dient hij de werkelijke economische en financiële beweegredenen van de verrichting achter de formele voorstelling te begrijpen. Met het oog op de voorbereiding van zijn controlewerkzaamheden, dient hij over te gaan tot een beoordeling van de risico’s die aan de waardering zijn verbonden en die – direct of indirect – een impact kunnen hebben op de beschrijving van het in te brengen bestanddeel en/of de waardering van de inbreng.</t>
  </si>
  <si>
    <t>§ 37 van de norm</t>
  </si>
  <si>
    <t>Bijkt uit het dossier dat de bedrijfsrevisor de door het bestuursorgaan gegeven beschrijving van elke inbreng in natura, de toegepaste waardering en de daartoe aangewende waarderingsmethodes heeft onderzocht?
Hij dient daartoe na te gaan of deze beschrijving transparant, nauwkeurig en duidelijk is.</t>
  </si>
  <si>
    <t>§ 38 van de norm</t>
  </si>
  <si>
    <t>§ 39 van de norm</t>
  </si>
  <si>
    <t>§ 40 van de norm
Art. 5:133 en 6:110 WVV
§ 40 van de norm
Art. 7:197 WVV</t>
  </si>
  <si>
    <t>Waarderingsmethodes</t>
  </si>
  <si>
    <t>§ 42 en 44 van de norm</t>
  </si>
  <si>
    <t>§ 43 van de norm</t>
  </si>
  <si>
    <t>§ 44, lid 2 van de norm</t>
  </si>
  <si>
    <t>§ 45 van de norm</t>
  </si>
  <si>
    <t>Blijkt uit het dossier dat de bedrijfsrevisor de methodes van waardering van elke inbreng in natura en hun motivatie heeft onderzocht en de gepastheid van de keuze heeft beoordeeld? Om de toegepaste waarderingsmethodes van de inbreng in natura te beoordelen, diende de bedrijfsrevisor over te gaan tot:
- het onderzoek van de toegepaste waarderingsmethodes;
- de analyse van de motivatie voor de keuze van deze waarderingsmethodes;
- de beoordeling van de geschiktheid van de toegepaste waarderingsmethodes vanuit een bedrijfseconomisch standpunt, d.w.z. in functie van hun nut voor de vennootschap die de inbrengen ontvangt en rekening houdend met de marktomstandigheden; de waarderingen zullen in principe gebeuren in een perspectief van continuïteit.</t>
  </si>
  <si>
    <t>Blijkt uit het dossier dat de bedrijfsrevisor heeft nagegaan of de inbreng in natura niet overgewaardeerd is?
De bedrijfsrevisor kan geenszins zelf overgaan tot de waardering van een inbreng in natura.</t>
  </si>
  <si>
    <t>Blijkt uit het dossier dat de bedrijfsrevisor heeft nagegaan of de gebeurtenissen die zich hebben voorgedaan of waarvan hij kennis kreeg na het afsluiten van de rekeningen of na de datum van vaststelling van de waarde van de inbrengen, van aard zijn om de toegepaste waarderingsmethodes te beïnvloeden?</t>
  </si>
  <si>
    <t>Blijkt uit het dossier dat de bedrijfsrevisor de werkelijke vergoeding heeft afgestemd met de vergoeding opgenomen in het verslag van het bestuursorgaan?
De bedrijfsrevisor dient van het bestuursorgaan alle informatie te hebben verkregen over eventuele bijzondere voordelen waarvan de inbrengers genieten en die bijdragen tot de werkelijke vergoeding voor de inbreng in natura.</t>
  </si>
  <si>
    <t>Conclusie en verslag</t>
  </si>
  <si>
    <t>Blijkt uit het dossier dat de bedrijfsrevisor zijn verslag heeft opgesteld door gebruik te maken van het modelverslag opgenomen in de bijlage bij de norm van 2021?</t>
  </si>
  <si>
    <t>§  64 van de norm</t>
  </si>
  <si>
    <t>Bevat het verslag een sectie betiteld “Opdracht”, waarin de bedrijfsrevisor de opdracht uiteenzet die hem is toevertrouwd met verwijzing naar het WVV, naar de norm van 2021 en naar het aanstellingsdocument?</t>
  </si>
  <si>
    <t>§  65 van de norm</t>
  </si>
  <si>
    <t>Bevat het verslag een sectie betiteld “Identificatie van de verrichting”, waarin de inbrenggenietende vennootschap, de inbrenger(s) en de verrichting duidelijk worden geïdentificeerd?</t>
  </si>
  <si>
    <t>Bevat het verslag een sectie betiteld “Toegekende werkelijke vergoeding als tegenprestatie voor de inbreng”, inclusief vermelding van alle bijzondere voordelen?</t>
  </si>
  <si>
    <t>§ 73 van de norm</t>
  </si>
  <si>
    <r>
      <t xml:space="preserve">Vermeldt de bedrijfsrevisor in de conclusie van zijn verslag of de waarden waartoe de aangewende waarderingsmethodes leiden, ten minste overeenkomen met de waarde van de inbreng die in de (ontwerp)akte wordt vermeld, </t>
    </r>
    <r>
      <rPr>
        <u/>
        <sz val="11"/>
        <rFont val="Calibri"/>
        <family val="2"/>
        <scheme val="minor"/>
      </rPr>
      <t>dan wel, in het geval van een NV</t>
    </r>
    <r>
      <rPr>
        <sz val="11"/>
        <rFont val="Calibri"/>
        <family val="2"/>
        <scheme val="minor"/>
      </rPr>
      <t>, met het aantal en de fractiewaarde (verhoogd met het agio) van de aandelen die als tegenprestatie zullen worden toegekend, vermeerderd met de andere elementen van het eigen vermogen naar aanleiding van deze verrichting?</t>
    </r>
  </si>
  <si>
    <r>
      <t xml:space="preserve">Vermeldt de bedrijfsrevisor in de conclusie van zijn verslag de werkelijke vergoeding die als tegenprestatie voor de inbreng wordt verstrekt en specifieert hij, in het bijzonder, de voorgenomen uitgifte van het aandelen?
</t>
    </r>
    <r>
      <rPr>
        <u/>
        <sz val="11"/>
        <rFont val="Calibri"/>
        <family val="2"/>
        <scheme val="minor"/>
      </rPr>
      <t>In voorkomend geval, indien het gaat over een NV</t>
    </r>
    <r>
      <rPr>
        <sz val="11"/>
        <rFont val="Calibri"/>
        <family val="2"/>
        <scheme val="minor"/>
      </rPr>
      <t>, met de vermelding van de nominale waarde of, bij gebrek hieraan, de fractiewaarde, alsook het soort van aandelen, met inbegrip van de rechten, en de eventuele andere bijzondere voordelen. Indien geen andere bijzondere voordelen werden toegekend, dient de bedrijfsrevisor in zijn verslag te vermelden dat er buiten de gespecifieerde aandelen geen andere vergoedingen als tegenprestatie voor de inbreng werden verstrekt</t>
    </r>
  </si>
  <si>
    <r>
      <t>Blijkt uit het verslag dat de bedrijfsrevisor geen uitspraak doet over de geschiktheid of opportuniteit van de verrichting, noch over de waardering van de vergoeding die als tegenprestatie voor de inbreng wordt gegeven, noch over de vraag of die verrichting rechtmatig en billijk is (“</t>
    </r>
    <r>
      <rPr>
        <i/>
        <sz val="11"/>
        <rFont val="Calibri"/>
        <family val="2"/>
        <scheme val="minor"/>
      </rPr>
      <t>no fairness opinion</t>
    </r>
    <r>
      <rPr>
        <sz val="11"/>
        <rFont val="Calibri"/>
        <family val="2"/>
        <scheme val="minor"/>
      </rPr>
      <t>”)?</t>
    </r>
  </si>
  <si>
    <t>§ 53-54 en 71.d)  van de norm</t>
  </si>
  <si>
    <t>§ 76 van de norm</t>
  </si>
  <si>
    <t>§ 77 van de norm</t>
  </si>
  <si>
    <r>
      <rPr>
        <u/>
        <sz val="11"/>
        <rFont val="Calibri"/>
        <family val="2"/>
        <scheme val="minor"/>
      </rPr>
      <t>In de mate dat zij betekenisvol zijn voor de verrichting</t>
    </r>
    <r>
      <rPr>
        <sz val="11"/>
        <rFont val="Calibri"/>
        <family val="2"/>
        <scheme val="minor"/>
      </rPr>
      <t>, heeft de bedrijfsrevisor in zijn verslag de gebeurtenissen die zich hebben voorgedaan of waarvan hij kennis heeft gekregen na de datum van vaststelling van de waarde of van de vergoeding van de bestanddelen van de inbreng in natura of de verkrijging, vermeld?
Indien deze gebeurtenissen de partijen er niet toe hebben gebracht om de voorwaarden van de verrichting te wijzigen, dient de bedrijfsrevisor zijn conclusie aan te passen.</t>
    </r>
  </si>
  <si>
    <t>§  65 tot 69 van de norm</t>
  </si>
  <si>
    <t>§  56 tot 59 en 71 van de norm</t>
  </si>
  <si>
    <t>Controlewerkzaamheden</t>
  </si>
  <si>
    <t>§ 51 van de norm</t>
  </si>
  <si>
    <t>§ 50-51 van de norm</t>
  </si>
  <si>
    <t>Blijkt uit het dossier dat de bedrijfsrevisor de methodes van waardering van elke inbreng in natura en hun motivatie heeft onderzocht en de gepastheid van de keuze heeft beoordeeld? Om de toegepaste waarderingsmethodes van de quasi-inbreng te beoordelen, diende de bedrijfsrevisor over te gaan tot:
- het onderzoek van de toegepaste waarderingsmethodes;
- de analyse van de motivatie voor de keuze van deze waarderingsmethodes;
- de beoordeling van de geschiktheid van de toegepaste waarderingsmethodes vanuit een bedrijfseconomisch standpunt, d.w.z. in functie van hun nut voor de vennootschap die de inbrengen ontvangt en rekening houdend met de marktomstandigheden; de waarderingen zullen in principe gebeuren in een perspectief van continuïteit.</t>
  </si>
  <si>
    <t>§ 42, 44 en 51 van de norm</t>
  </si>
  <si>
    <t>§ 43 en 51 van de norm</t>
  </si>
  <si>
    <t>Blijkt uit het dossier dat de bedrijfsrevisor heeft nagegaan of de quasi-inbreng niet overgewaardeerd is?
De bedrijfsrevisor kan geenszins zelf overgaan tot de waardering van een quasi-inbreng.</t>
  </si>
  <si>
    <t>§ 44, lid 2 en 51 van de norm</t>
  </si>
  <si>
    <t>Blijkt uit het dossier dat de bedrijfsrevisor heeft nagegaan of de gebeurtenissen die zich hebben voorgedaan of waarvan hij kennis kreeg na het afsluiten van de rekeningen of na de datum van vaststelling van de waarde van de quasi-inbrengen, van aard zijn om de toegepaste waarderingsmethodes te beïnvloeden?</t>
  </si>
  <si>
    <t>Blijkt uit het dossier dat de bedrijfsrevisor de werkelijke vergoeding heeft afgestemd met de vergoeding opgenomen in het verslag van het bestuursorgaan?
De bedrijfsrevisor dient van het bestuursorgaan alle informatie te hebben verkregen over eventuele bijzondere voordelen waarvan de inbrengers genieten en die bijdragen tot de werkelijke vergoeding voor de quasi-inbreng.</t>
  </si>
  <si>
    <t>§ 45 en 51 van de norm</t>
  </si>
  <si>
    <t>Bevat het verslag een sectie betiteld “Identificatie van de verrichting”, waarin de quasi-inbrenggenietende vennootschap, de inbrenger(s) en de verrichting duidelijk worden geïdentificeerd?</t>
  </si>
  <si>
    <t>§  74 van de norm</t>
  </si>
  <si>
    <t>Bevat het verslag een beschrijving van de verkrijgingen die de vennootschap voornemens is te doen?</t>
  </si>
  <si>
    <t>Is de conclusie van het verslag conform met de betrokkene bepalingen van de norm (conclusie zonder voorbehoud, paragraaf ter benadrukking van bepaalde aangelegenheden of inzake overige aangelegenheden, conclusie met voorbehoud, afkeurende conclusie of onthouding)?</t>
  </si>
  <si>
    <t>§  56 tot 59, 63 en 71 van de norm</t>
  </si>
  <si>
    <t>§ 70 en 75 van de norm</t>
  </si>
  <si>
    <t>Vermeldt de bedrijfsrevisor in de conclusie van zijn verslag of de waarden ten minste gelijk zijn aan de als tegenprestatie verstrekte vergoeding?</t>
  </si>
  <si>
    <t>§ 75 van de norm
Art. 7:10 WVV</t>
  </si>
  <si>
    <t>Vermeldt de bedrijfsrevisor in de conclusie van zijn verslag de werkelijke vergoeding die als tegenprestatie voor de quasi-inbreng wordt verstrekt?
Indien de actuele waarde in belangrijke mate verschilt van de nominale waarde, dient de bedrijfsrevisor dit uitdrukkelijk in het verslag te vermelden. Voor zover nodig en indien mogelijk dient hij ermee rekening te hebben gehouden bij de berekening van de financiële weerslag op de werkelijk als tegenprestatie toegekende vergoeding.</t>
  </si>
  <si>
    <t>§ 60, lid 2 en 71.d)  van de norm</t>
  </si>
  <si>
    <r>
      <rPr>
        <u/>
        <sz val="11"/>
        <rFont val="Calibri"/>
        <family val="2"/>
        <scheme val="minor"/>
      </rPr>
      <t>In de mate dat zij betekenisvol zijn voor de verrichting</t>
    </r>
    <r>
      <rPr>
        <sz val="11"/>
        <rFont val="Calibri"/>
        <family val="2"/>
        <scheme val="minor"/>
      </rPr>
      <t>, heeft de bedrijfsrevisor in zijn verslag de gebeurtenissen die zich hebben voorgedaan of waarvan hij kennis heeft gekregen na de datum van vaststelling van de waarde of van de vergoeding van de bestanddelen van de inbreng in natura of de verkrijging, vermeld?
Indien deze gebeurtenissen de partijen er niet toe hebben gebracht om de voorwaarden van de verrichting te wijzigen, diende de bedrijfsrevisor zijn conclusie aan te passen.</t>
    </r>
  </si>
  <si>
    <t>Blijkt uit het dossier dat de revisor verdere controlewerkzaamheden heeft opgezet en uitgevoerd waarvan de aard, timing en omvang worden gebaseerd op, en een reactie zijn op, de ingeschatte risico's op een afwijking van materieel belang op het niveau van beweringen?</t>
  </si>
  <si>
    <t>8. Andere wettelijke opdracht (indien toepasselijk)</t>
  </si>
  <si>
    <t>Wettelijke opdracht 1</t>
  </si>
  <si>
    <t>Wettelijke opdracht 2</t>
  </si>
  <si>
    <t>Boek 2 betreft het onderzoek van een wettelijke controleopdracht van de jaarrekening en/of een andere wettelijke revisorale opdracht uitgevoerd door de gecontroleerde bedrijfsrevisor.</t>
  </si>
  <si>
    <t>5. Kerngegevens WO: Te vervolledigen (in voorkomend geval)</t>
  </si>
  <si>
    <t>6. Wettelijke opdracht (WVV) : Te vervolledigen (in voorkomend geval)</t>
  </si>
  <si>
    <t>7. Globale evaluatie: Te vervolledigen</t>
  </si>
  <si>
    <r>
      <t xml:space="preserve">Boek 2 bestaat uit </t>
    </r>
    <r>
      <rPr>
        <b/>
        <sz val="11"/>
        <rFont val="Calibri"/>
        <family val="2"/>
        <scheme val="minor"/>
      </rPr>
      <t>7 tabbladen</t>
    </r>
    <r>
      <rPr>
        <sz val="11"/>
        <rFont val="Calibri"/>
        <family val="2"/>
        <scheme val="minor"/>
      </rPr>
      <t xml:space="preserve">: </t>
    </r>
  </si>
  <si>
    <t>Een kopie van alle bewijsstukken moet op de dag van de inspectie, door de inspecteur zelf worden genomen, in elektronische vorm of op papier.</t>
  </si>
  <si>
    <r>
      <t xml:space="preserve">Het tabblad </t>
    </r>
    <r>
      <rPr>
        <b/>
        <u/>
        <sz val="11"/>
        <rFont val="Calibri"/>
        <family val="2"/>
      </rPr>
      <t>'Kerngegevens</t>
    </r>
    <r>
      <rPr>
        <b/>
        <sz val="11"/>
        <rFont val="Calibri"/>
        <family val="2"/>
      </rPr>
      <t>'</t>
    </r>
    <r>
      <rPr>
        <sz val="11"/>
        <rFont val="Calibri"/>
        <family val="2"/>
      </rPr>
      <t xml:space="preserve"> bevat vragen over de geselecteerde wettelijke controleopdracht van de jaarrekening.</t>
    </r>
  </si>
  <si>
    <r>
      <t xml:space="preserve">Zoals vermeld in de sectie </t>
    </r>
    <r>
      <rPr>
        <i/>
        <sz val="11"/>
        <rFont val="Calibri"/>
        <family val="2"/>
      </rPr>
      <t>‘Risk based approach’</t>
    </r>
    <r>
      <rPr>
        <sz val="11"/>
        <rFont val="Calibri"/>
        <family val="2"/>
      </rPr>
      <t xml:space="preserve"> zal de kwaliteitscontrole de nadruk leggen op de controle van de door de gecontroleerde revisor geïdentificeerde controlerisico's. De inspecteur dient </t>
    </r>
    <r>
      <rPr>
        <b/>
        <sz val="11"/>
        <rFont val="Calibri"/>
        <family val="2"/>
      </rPr>
      <t>minstens één significant auditrisico</t>
    </r>
    <r>
      <rPr>
        <sz val="11"/>
        <rFont val="Calibri"/>
        <family val="2"/>
      </rPr>
      <t xml:space="preserve"> en/of transactiecyclus op te geven </t>
    </r>
    <r>
      <rPr>
        <b/>
        <sz val="11"/>
        <rFont val="Calibri"/>
        <family val="2"/>
      </rPr>
      <t>die door de gecontroleerde revisor werd geïdentificeerd</t>
    </r>
    <r>
      <rPr>
        <sz val="11"/>
        <rFont val="Calibri"/>
        <family val="2"/>
      </rPr>
      <t xml:space="preserve">. Als de inspecteur van mening is dat het onderzoeken van één significant risico onvoldoende is om het dossier goed te begrijpen, mag hij een tweede auditrisico onderzoeken. </t>
    </r>
    <r>
      <rPr>
        <i/>
        <sz val="11"/>
        <rFont val="Calibri"/>
        <family val="2"/>
      </rPr>
      <t>Management override of controls</t>
    </r>
    <r>
      <rPr>
        <sz val="11"/>
        <rFont val="Calibri"/>
        <family val="2"/>
      </rPr>
      <t xml:space="preserve"> mag niet weerhouden worden voor de inspectie omdat dit risico onder sectie 5.5 van het tabblad ‘Mandaat’ wordt behandeld.</t>
    </r>
  </si>
  <si>
    <r>
      <t xml:space="preserve">Het tabblad </t>
    </r>
    <r>
      <rPr>
        <b/>
        <sz val="11"/>
        <rFont val="Calibri"/>
        <family val="2"/>
      </rPr>
      <t>'</t>
    </r>
    <r>
      <rPr>
        <b/>
        <u/>
        <sz val="11"/>
        <rFont val="Calibri"/>
        <family val="2"/>
      </rPr>
      <t>Mandaat</t>
    </r>
    <r>
      <rPr>
        <b/>
        <sz val="11"/>
        <rFont val="Calibri"/>
        <family val="2"/>
      </rPr>
      <t>'</t>
    </r>
    <r>
      <rPr>
        <sz val="11"/>
        <rFont val="Calibri"/>
        <family val="2"/>
      </rPr>
      <t xml:space="preserve"> bevat in totaal 261 vragen. Het aantal vragen dat de inspecteur moet beantwoorden varieert in functie van de gekozen auditaanpak (gebaseerd op de interne controle en/of substantieve controles) en het aantal gecontroleerde auditrisico’s (de inspecteur controleert minstens één significant auditrisico). De inspecteur dient de vragen te beantwoorden met Ja, Nee of N/A in kolom F.</t>
    </r>
  </si>
  <si>
    <t xml:space="preserve">Beschrijving van de door de gecontroleerde revisor uitgevoerde auditwerkzaamheden
</t>
  </si>
  <si>
    <t xml:space="preserve">Beschrijving van de door de gecontroleerde revisor uitgevoerde controlewerkzaamheden
</t>
  </si>
  <si>
    <t>Geen werkdocument</t>
  </si>
  <si>
    <r>
      <t xml:space="preserve">Het tabblad </t>
    </r>
    <r>
      <rPr>
        <b/>
        <u/>
        <sz val="11"/>
        <rFont val="Calibri"/>
        <family val="2"/>
      </rPr>
      <t>'Kerngegevens WO</t>
    </r>
    <r>
      <rPr>
        <b/>
        <sz val="11"/>
        <rFont val="Calibri"/>
        <family val="2"/>
      </rPr>
      <t>'</t>
    </r>
    <r>
      <rPr>
        <sz val="11"/>
        <rFont val="Calibri"/>
        <family val="2"/>
      </rPr>
      <t xml:space="preserve"> bevat vragen over andere wettelijke revisorale opdracht. </t>
    </r>
  </si>
  <si>
    <r>
      <t xml:space="preserve">Het tabblad </t>
    </r>
    <r>
      <rPr>
        <b/>
        <u/>
        <sz val="11"/>
        <rFont val="Calibri"/>
        <family val="2"/>
      </rPr>
      <t>'Wettelijke opdracht (W.Venn.)</t>
    </r>
    <r>
      <rPr>
        <b/>
        <sz val="11"/>
        <rFont val="Calibri"/>
        <family val="2"/>
      </rPr>
      <t xml:space="preserve">' </t>
    </r>
    <r>
      <rPr>
        <sz val="11"/>
        <rFont val="Calibri"/>
        <family val="2"/>
      </rPr>
      <t xml:space="preserve">bevat 10 afdelingen die overeenstemmen met de 10 revisorale opdrachten die kunnen worden geselecteerd. De inspecteur dient met Ja, Nee of N/A in kolom D te antwoorden op de vragen betreffende de geselecteerde opdracht. </t>
    </r>
  </si>
  <si>
    <r>
      <t xml:space="preserve">Het tabblad </t>
    </r>
    <r>
      <rPr>
        <b/>
        <u/>
        <sz val="11"/>
        <rFont val="Calibri"/>
        <family val="2"/>
      </rPr>
      <t>'Wettelijke opdracht (WVV)'</t>
    </r>
    <r>
      <rPr>
        <sz val="11"/>
        <rFont val="Calibri"/>
        <family val="2"/>
      </rPr>
      <t xml:space="preserve"> bevat 13 afdelingen die overeenstemmen met de 13 revisorale opdrachten die kunnen worden geselecteerd. De inspecteur dient met Ja, Nee of N/A in kolom D te antwoorden op de vragen betreffende de geselecteerde opdracht. </t>
    </r>
  </si>
  <si>
    <r>
      <t xml:space="preserve">Het tabblad </t>
    </r>
    <r>
      <rPr>
        <b/>
        <u/>
        <sz val="11"/>
        <rFont val="Calibri"/>
        <family val="2"/>
      </rPr>
      <t>'Globale evaluatie van de inspecteur</t>
    </r>
    <r>
      <rPr>
        <b/>
        <sz val="11"/>
        <rFont val="Calibri"/>
        <family val="2"/>
      </rPr>
      <t>'</t>
    </r>
    <r>
      <rPr>
        <sz val="11"/>
        <rFont val="Calibri"/>
        <family val="2"/>
      </rPr>
      <t xml:space="preserve"> bevat 8 vragen die de inspecteur dient te beantwoorden met "Goed", "Verbeteringen noodzakelijk", "Onvoldoende" of "N/A". Hij moet deze globale vragen beantwoorden rekening houdend met alle bevindingen die tijdens de inspectie werden vastgesteld. De inspecteur dient zijn evaluatie te motiveren. </t>
    </r>
  </si>
  <si>
    <r>
      <t xml:space="preserve">Het </t>
    </r>
    <r>
      <rPr>
        <b/>
        <sz val="11"/>
        <rFont val="Calibri"/>
        <family val="2"/>
        <scheme val="minor"/>
      </rPr>
      <t>finaal inspectieverslag</t>
    </r>
    <r>
      <rPr>
        <sz val="11"/>
        <rFont val="Calibri"/>
        <family val="2"/>
        <scheme val="minor"/>
      </rPr>
      <t xml:space="preserve">, de </t>
    </r>
    <r>
      <rPr>
        <b/>
        <sz val="11"/>
        <rFont val="Calibri"/>
        <family val="2"/>
        <scheme val="minor"/>
      </rPr>
      <t>e-mail ter goedkeuring van de gecontroleerde revisor</t>
    </r>
    <r>
      <rPr>
        <sz val="11"/>
        <rFont val="Calibri"/>
        <family val="2"/>
        <scheme val="minor"/>
      </rPr>
      <t xml:space="preserve"> en het geheel van de </t>
    </r>
    <r>
      <rPr>
        <b/>
        <sz val="11"/>
        <rFont val="Calibri"/>
        <family val="2"/>
        <scheme val="minor"/>
      </rPr>
      <t>onderbouwende bewijsstukken</t>
    </r>
    <r>
      <rPr>
        <sz val="11"/>
        <rFont val="Calibri"/>
        <family val="2"/>
        <scheme val="minor"/>
      </rPr>
      <t xml:space="preserve"> worden gecommuniceerd aan het College door de inspecteur via het e-mailadres </t>
    </r>
    <r>
      <rPr>
        <u/>
        <sz val="11"/>
        <rFont val="Calibri"/>
        <family val="2"/>
        <scheme val="minor"/>
      </rPr>
      <t>info@ctr-csr.be</t>
    </r>
    <r>
      <rPr>
        <sz val="11"/>
        <rFont val="Calibri"/>
        <family val="2"/>
        <scheme val="minor"/>
      </rPr>
      <t>.</t>
    </r>
  </si>
  <si>
    <r>
      <t xml:space="preserve">Gezien de omvang van de bewijsstukken heeft de inspecteur de mogelijkheid om deze over te maken op het beveiligd platform Oodrive. De inspecteur kan hier toegang toe krijgen door een aanvraag per mail te verzenden aan het e-mailadres </t>
    </r>
    <r>
      <rPr>
        <u/>
        <sz val="11"/>
        <rFont val="Calibri"/>
        <family val="2"/>
        <scheme val="minor"/>
      </rPr>
      <t>info@ctr-csr.be</t>
    </r>
    <r>
      <rPr>
        <sz val="11"/>
        <rFont val="Calibri"/>
        <family val="2"/>
        <scheme val="minor"/>
      </rPr>
      <t xml:space="preserve">. </t>
    </r>
  </si>
  <si>
    <t>Bevindingen en conclusies van de  inspecteur</t>
  </si>
  <si>
    <t>3) Wanneer een inbreuk wordt vastgesteld, verplichting om bevindingen en conclusies te formuleren in kolom J</t>
  </si>
  <si>
    <t>3) Wanneer een inbreuk wordt vastgesteld, verplichting om bevindingen en conclusies te formuleren in kolom H</t>
  </si>
  <si>
    <r>
      <t>De bevindingen en conclusies van de inspectie dienen te worden besproken met de gecontroleerde revisor voordat het inspectieverslag wordt afgerond.</t>
    </r>
    <r>
      <rPr>
        <sz val="11"/>
        <rFont val="Calibri"/>
        <family val="2"/>
        <scheme val="minor"/>
      </rPr>
      <t xml:space="preserve"> Indien nodig, kan de inspecteur zijn conclusies aanpassen na dit tegensprekelijk debat in de kolom "Bevindingen en conclusies van de inspecteur”. </t>
    </r>
  </si>
  <si>
    <t>7.    De uitnodiging aan de gecontroleerde bedrijfsrevisor om de vaststellingen en conclusies van de inspectie mondeling te bespreken en zijn schriftelijke commentaren over te maken</t>
  </si>
  <si>
    <r>
      <t>8.</t>
    </r>
    <r>
      <rPr>
        <sz val="7"/>
        <rFont val="Times New Roman"/>
        <family val="1"/>
      </rPr>
      <t xml:space="preserve">      </t>
    </r>
    <r>
      <rPr>
        <sz val="11"/>
        <rFont val="Calibri"/>
        <family val="2"/>
      </rPr>
      <t>Bewijsstukken van de gecontroleerde revisor (ter ondersteuning van zijn eventuele opmerkingen)</t>
    </r>
  </si>
  <si>
    <t>Opmerkingen van de gecontroleerde revisor</t>
  </si>
  <si>
    <t>De bedrijfsrevisor heeft als taak verslag uit te brengen bij de ondernemingsraad over de jaarrekening en over het jaarverslag overeenkomstig de artikelen 3:74 en 3:75 van het WVV en de getrouwheid en volledigheid te certificeren van de economische en financiële inlichtingen die het bestuursorgaan aan de ondernemingsraad verstrekt, voor zover deze inlichtingen uit de boekhouding, uit de jaarrekening van de vennootschap blijken of uit andere verifieerbare stukken voortvloeien.</t>
  </si>
  <si>
    <t xml:space="preserve">De kwaliteitscontrole bestaat uit: (i) een analyse van het door het bedrijfsrevisorenkantoor geïmplementeerde interne kwaliteitscontrolesysteem en de effectiviteit ervan en (ii) een passende controle van de geselecteerde controledossiers.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</si>
</sst>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color theme="1"/>
      <name val="Calibri"/>
      <family val="2"/>
      <scheme val="minor"/>
    </font>
    <font>
      <b/>
      <sz val="10"/>
      <color theme="1"/>
      <name val="Calibri"/>
      <family val="2"/>
      <scheme val="minor"/>
    </font>
    <font>
      <vertAlign val="superscript"/>
      <sz val="10"/>
      <color theme="1"/>
      <name val="Calibri"/>
      <family val="2"/>
      <scheme val="minor"/>
    </font>
    <font>
      <sz val="10"/>
      <name val="Calibri"/>
      <family val="2"/>
      <scheme val="minor"/>
    </font>
    <font>
      <vertAlign val="superscript"/>
      <sz val="11"/>
      <color theme="1"/>
      <name val="Calibri"/>
      <family val="2"/>
      <scheme val="minor"/>
    </font>
    <font>
      <i/>
      <sz val="10"/>
      <color theme="1"/>
      <name val="Calibri"/>
      <family val="2"/>
      <scheme val="minor"/>
    </font>
    <font>
      <u/>
      <sz val="10"/>
      <color theme="1"/>
      <name val="Calibri"/>
      <family val="2"/>
      <scheme val="minor"/>
    </font>
    <font>
      <sz val="10"/>
      <color rgb="FFFF0000"/>
      <name val="Arial"/>
      <family val="2"/>
    </font>
    <font>
      <sz val="10"/>
      <color rgb="FFFF0000"/>
      <name val="Calibri"/>
      <family val="2"/>
      <scheme val="minor"/>
    </font>
    <font>
      <b/>
      <sz val="10"/>
      <color rgb="FFFF0000"/>
      <name val="Calibri"/>
      <family val="2"/>
      <scheme val="minor"/>
    </font>
    <font>
      <sz val="10"/>
      <name val="Arial"/>
      <family val="2"/>
    </font>
    <font>
      <b/>
      <sz val="11"/>
      <color theme="0"/>
      <name val="Calibri"/>
      <family val="2"/>
      <scheme val="minor"/>
    </font>
    <font>
      <sz val="11"/>
      <color rgb="FFFF0000"/>
      <name val="Calibri"/>
      <family val="2"/>
      <scheme val="minor"/>
    </font>
    <font>
      <sz val="11"/>
      <color theme="0"/>
      <name val="Calibri"/>
      <family val="2"/>
      <scheme val="minor"/>
    </font>
    <font>
      <b/>
      <sz val="11"/>
      <name val="Calibri"/>
      <family val="2"/>
      <scheme val="minor"/>
    </font>
    <font>
      <b/>
      <sz val="11"/>
      <color rgb="FFFF0000"/>
      <name val="Calibri"/>
      <family val="2"/>
      <scheme val="minor"/>
    </font>
    <font>
      <sz val="11"/>
      <name val="Calibri"/>
      <family val="2"/>
      <scheme val="minor"/>
    </font>
    <font>
      <strike/>
      <sz val="11"/>
      <name val="Calibri"/>
      <family val="2"/>
      <scheme val="minor"/>
    </font>
    <font>
      <b/>
      <i/>
      <sz val="11"/>
      <name val="Calibri"/>
      <family val="2"/>
      <scheme val="minor"/>
    </font>
    <font>
      <sz val="11"/>
      <color rgb="FF00B0F0"/>
      <name val="Calibri"/>
      <family val="2"/>
      <scheme val="minor"/>
    </font>
    <font>
      <i/>
      <sz val="11"/>
      <name val="Calibri"/>
      <family val="2"/>
      <scheme val="minor"/>
    </font>
    <font>
      <u/>
      <sz val="11"/>
      <name val="Calibri"/>
      <family val="2"/>
      <scheme val="minor"/>
    </font>
    <font>
      <b/>
      <sz val="11"/>
      <color rgb="FF3F3F3F"/>
      <name val="Calibri"/>
      <family val="2"/>
      <scheme val="minor"/>
    </font>
    <font>
      <b/>
      <sz val="10"/>
      <name val="Calibri"/>
      <family val="2"/>
      <scheme val="minor"/>
    </font>
    <font>
      <sz val="11"/>
      <color rgb="FF3F3F3F"/>
      <name val="Calibri"/>
      <family val="2"/>
      <scheme val="minor"/>
    </font>
    <font>
      <b/>
      <sz val="11"/>
      <color theme="1"/>
      <name val="Calibri"/>
      <family val="2"/>
      <scheme val="minor"/>
    </font>
    <font>
      <b/>
      <u/>
      <sz val="11"/>
      <name val="Calibri"/>
      <family val="2"/>
      <scheme val="minor"/>
    </font>
    <font>
      <b/>
      <sz val="11"/>
      <color indexed="9"/>
      <name val="Calibri"/>
      <family val="2"/>
      <scheme val="minor"/>
    </font>
    <font>
      <b/>
      <sz val="11"/>
      <color rgb="FF00B0F0"/>
      <name val="Calibri"/>
      <family val="2"/>
      <scheme val="minor"/>
    </font>
    <font>
      <sz val="11"/>
      <color rgb="FFFFFFA7"/>
      <name val="Calibri"/>
      <family val="2"/>
      <scheme val="minor"/>
    </font>
    <font>
      <sz val="11"/>
      <color rgb="FF00B050"/>
      <name val="Calibri"/>
      <family val="2"/>
      <scheme val="minor"/>
    </font>
    <font>
      <b/>
      <sz val="11"/>
      <color theme="0" tint="-4.9989318521683403E-2"/>
      <name val="Calibri"/>
      <family val="2"/>
      <scheme val="minor"/>
    </font>
    <font>
      <strike/>
      <sz val="11"/>
      <color rgb="FFFF0000"/>
      <name val="Calibri"/>
      <family val="2"/>
      <scheme val="minor"/>
    </font>
    <font>
      <strike/>
      <sz val="11"/>
      <color rgb="FF00B050"/>
      <name val="Calibri"/>
      <family val="2"/>
      <scheme val="minor"/>
    </font>
    <font>
      <sz val="11"/>
      <color rgb="FF0070C0"/>
      <name val="Calibri"/>
      <family val="2"/>
      <scheme val="minor"/>
    </font>
    <font>
      <sz val="11"/>
      <color rgb="FF222222"/>
      <name val="Calibri"/>
      <family val="2"/>
      <scheme val="minor"/>
    </font>
    <font>
      <sz val="12"/>
      <color rgb="FF222222"/>
      <name val="Arial"/>
      <family val="2"/>
    </font>
    <font>
      <i/>
      <sz val="10"/>
      <name val="Calibri"/>
      <family val="2"/>
      <scheme val="minor"/>
    </font>
    <font>
      <sz val="11"/>
      <color theme="0" tint="-0.34998626667073579"/>
      <name val="Calibri"/>
      <family val="2"/>
      <scheme val="minor"/>
    </font>
    <font>
      <sz val="11"/>
      <name val="Calibri"/>
      <family val="2"/>
    </font>
    <font>
      <b/>
      <u/>
      <sz val="11"/>
      <name val="Calibri"/>
      <family val="2"/>
    </font>
    <font>
      <b/>
      <sz val="11"/>
      <name val="Calibri"/>
      <family val="2"/>
    </font>
    <font>
      <i/>
      <sz val="11"/>
      <name val="Calibri"/>
      <family val="2"/>
    </font>
    <font>
      <sz val="7"/>
      <name val="Times New Roman"/>
      <family val="1"/>
    </font>
  </fonts>
  <fills count="11">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rgb="FFFFFFA7"/>
        <bgColor indexed="64"/>
      </patternFill>
    </fill>
    <fill>
      <patternFill patternType="solid">
        <fgColor rgb="FFF2F2F2"/>
      </patternFill>
    </fill>
    <fill>
      <patternFill patternType="solid">
        <fgColor rgb="FF92D050"/>
        <bgColor indexed="64"/>
      </patternFill>
    </fill>
    <fill>
      <patternFill patternType="solid">
        <fgColor rgb="FF99FFCC"/>
        <bgColor indexed="64"/>
      </patternFill>
    </fill>
    <fill>
      <patternFill patternType="solid">
        <fgColor rgb="FFFFFF99"/>
        <bgColor indexed="64"/>
      </patternFill>
    </fill>
    <fill>
      <patternFill patternType="solid">
        <fgColor rgb="FFCCECFF"/>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rgb="FFF5F5F5"/>
      </left>
      <right style="medium">
        <color rgb="FFF5F5F5"/>
      </right>
      <top style="medium">
        <color rgb="FFF5F5F5"/>
      </top>
      <bottom style="medium">
        <color rgb="FFF5F5F5"/>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s>
  <cellStyleXfs count="5">
    <xf numFmtId="0" fontId="0" fillId="0" borderId="0"/>
    <xf numFmtId="0" fontId="6" fillId="0" borderId="0"/>
    <xf numFmtId="0" fontId="4" fillId="0" borderId="0"/>
    <xf numFmtId="9" fontId="17" fillId="0" borderId="0" applyFont="0" applyFill="0" applyBorder="0" applyAlignment="0" applyProtection="0"/>
    <xf numFmtId="0" fontId="29" fillId="6" borderId="22" applyNumberFormat="0" applyAlignment="0" applyProtection="0"/>
  </cellStyleXfs>
  <cellXfs count="613">
    <xf numFmtId="0" fontId="0" fillId="0" borderId="0" xfId="0"/>
    <xf numFmtId="0" fontId="7" fillId="0" borderId="0" xfId="0" applyFont="1" applyProtection="1"/>
    <xf numFmtId="0" fontId="7" fillId="0" borderId="0" xfId="0" applyFont="1" applyAlignment="1" applyProtection="1">
      <alignment horizontal="left" vertical="top" wrapText="1"/>
    </xf>
    <xf numFmtId="0" fontId="7" fillId="0" borderId="0" xfId="0" applyFont="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Border="1" applyProtection="1"/>
    <xf numFmtId="0" fontId="10" fillId="0" borderId="0" xfId="0" applyFont="1" applyFill="1" applyBorder="1" applyAlignment="1" applyProtection="1">
      <alignment vertical="center" wrapText="1"/>
    </xf>
    <xf numFmtId="0" fontId="7" fillId="0" borderId="0" xfId="0" applyFont="1" applyFill="1" applyProtection="1"/>
    <xf numFmtId="0" fontId="7" fillId="0" borderId="0" xfId="0" applyFont="1" applyBorder="1" applyAlignment="1" applyProtection="1">
      <alignment horizontal="center" wrapText="1"/>
    </xf>
    <xf numFmtId="0" fontId="7" fillId="0" borderId="0" xfId="0" applyFont="1" applyAlignment="1" applyProtection="1">
      <alignment horizontal="center" wrapText="1"/>
    </xf>
    <xf numFmtId="0" fontId="7" fillId="0" borderId="0" xfId="0" applyFont="1" applyFill="1" applyBorder="1" applyAlignment="1" applyProtection="1"/>
    <xf numFmtId="0" fontId="7" fillId="0" borderId="0" xfId="0" applyFont="1" applyAlignment="1" applyProtection="1">
      <alignment vertical="top"/>
    </xf>
    <xf numFmtId="0" fontId="0" fillId="0" borderId="0" xfId="0" quotePrefix="1" applyAlignment="1" applyProtection="1">
      <alignment horizontal="right" vertical="top"/>
    </xf>
    <xf numFmtId="0" fontId="21" fillId="0" borderId="0" xfId="0" applyFont="1" applyFill="1" applyBorder="1" applyAlignment="1" applyProtection="1">
      <alignment horizontal="left" vertical="top" wrapText="1"/>
    </xf>
    <xf numFmtId="0" fontId="23" fillId="0" borderId="0" xfId="0" applyFont="1" applyFill="1" applyAlignment="1" applyProtection="1">
      <alignment horizontal="left" vertical="top"/>
    </xf>
    <xf numFmtId="0" fontId="23" fillId="0" borderId="6" xfId="0" applyFont="1" applyFill="1" applyBorder="1" applyAlignment="1" applyProtection="1">
      <alignment vertical="top" wrapText="1"/>
    </xf>
    <xf numFmtId="0" fontId="19" fillId="0" borderId="6" xfId="0" applyFont="1" applyFill="1" applyBorder="1" applyAlignment="1" applyProtection="1">
      <alignment horizontal="center" vertical="center" wrapText="1"/>
    </xf>
    <xf numFmtId="0" fontId="23" fillId="0" borderId="6" xfId="0" applyFont="1" applyBorder="1" applyAlignment="1" applyProtection="1">
      <alignment vertical="top" wrapText="1"/>
    </xf>
    <xf numFmtId="0" fontId="23" fillId="0" borderId="6" xfId="0" applyFont="1" applyFill="1" applyBorder="1" applyAlignment="1" applyProtection="1">
      <alignment horizontal="center" vertical="top"/>
      <protection locked="0"/>
    </xf>
    <xf numFmtId="0" fontId="23" fillId="0" borderId="6" xfId="0" applyFont="1" applyFill="1" applyBorder="1" applyAlignment="1" applyProtection="1">
      <alignment horizontal="left" vertical="top" wrapText="1"/>
      <protection locked="0"/>
    </xf>
    <xf numFmtId="0" fontId="19" fillId="0" borderId="6" xfId="0" applyFont="1" applyBorder="1" applyAlignment="1" applyProtection="1">
      <alignment horizontal="center" vertical="center" wrapText="1"/>
    </xf>
    <xf numFmtId="0" fontId="23" fillId="0" borderId="6" xfId="0" applyFont="1" applyBorder="1" applyAlignment="1" applyProtection="1">
      <alignment horizontal="center" vertical="top"/>
      <protection locked="0"/>
    </xf>
    <xf numFmtId="0" fontId="23" fillId="0" borderId="6" xfId="0" applyFont="1" applyBorder="1" applyAlignment="1" applyProtection="1">
      <alignment horizontal="left" vertical="top" wrapText="1"/>
      <protection locked="0"/>
    </xf>
    <xf numFmtId="0" fontId="23" fillId="0" borderId="13" xfId="0" applyFont="1" applyBorder="1" applyAlignment="1" applyProtection="1">
      <alignment vertical="top" wrapText="1"/>
    </xf>
    <xf numFmtId="0" fontId="18" fillId="4" borderId="0" xfId="0" applyFont="1" applyFill="1" applyProtection="1"/>
    <xf numFmtId="0" fontId="20" fillId="4" borderId="0" xfId="0" applyFont="1" applyFill="1" applyAlignment="1" applyProtection="1">
      <alignment vertical="top" wrapText="1"/>
    </xf>
    <xf numFmtId="0" fontId="20" fillId="4" borderId="0" xfId="0" applyFont="1" applyFill="1" applyAlignment="1" applyProtection="1">
      <alignment horizontal="center" vertical="center" wrapText="1"/>
    </xf>
    <xf numFmtId="0" fontId="23" fillId="0" borderId="6" xfId="0" quotePrefix="1" applyFont="1" applyFill="1" applyBorder="1" applyAlignment="1" applyProtection="1">
      <alignment horizontal="left" vertical="top" wrapText="1"/>
    </xf>
    <xf numFmtId="0" fontId="19" fillId="0" borderId="6" xfId="0" quotePrefix="1" applyFont="1" applyFill="1" applyBorder="1" applyAlignment="1" applyProtection="1">
      <alignment horizontal="center" vertical="center" wrapText="1"/>
    </xf>
    <xf numFmtId="0" fontId="19" fillId="0" borderId="6" xfId="0" applyFont="1" applyFill="1" applyBorder="1" applyAlignment="1" applyProtection="1">
      <alignment horizontal="left" vertical="top" wrapText="1"/>
    </xf>
    <xf numFmtId="49" fontId="23" fillId="0" borderId="6" xfId="0" applyNumberFormat="1" applyFont="1" applyFill="1" applyBorder="1" applyAlignment="1" applyProtection="1">
      <alignment horizontal="left" vertical="top" wrapText="1"/>
    </xf>
    <xf numFmtId="0" fontId="23" fillId="0" borderId="6" xfId="0" applyFont="1" applyFill="1" applyBorder="1" applyAlignment="1" applyProtection="1">
      <alignment horizontal="left" vertical="top" wrapText="1"/>
    </xf>
    <xf numFmtId="0" fontId="23" fillId="3" borderId="0" xfId="0" applyFont="1" applyFill="1" applyProtection="1"/>
    <xf numFmtId="0" fontId="23" fillId="0" borderId="0" xfId="0" applyFont="1" applyProtection="1"/>
    <xf numFmtId="0" fontId="23" fillId="0" borderId="0" xfId="0" applyFont="1" applyFill="1" applyProtection="1"/>
    <xf numFmtId="0" fontId="21" fillId="0" borderId="0" xfId="0" applyFont="1" applyAlignment="1" applyProtection="1">
      <alignment horizontal="left"/>
    </xf>
    <xf numFmtId="0" fontId="23" fillId="0" borderId="0" xfId="0" applyFont="1" applyFill="1" applyBorder="1" applyAlignment="1" applyProtection="1">
      <alignment vertical="top" wrapText="1"/>
    </xf>
    <xf numFmtId="49" fontId="21" fillId="0" borderId="0" xfId="0" applyNumberFormat="1" applyFont="1" applyFill="1" applyBorder="1" applyAlignment="1" applyProtection="1">
      <alignment horizontal="center" vertical="center" wrapText="1"/>
    </xf>
    <xf numFmtId="49" fontId="21" fillId="0" borderId="6" xfId="0" applyNumberFormat="1" applyFont="1" applyFill="1" applyBorder="1" applyAlignment="1" applyProtection="1">
      <alignment horizontal="center" vertical="center" wrapText="1"/>
    </xf>
    <xf numFmtId="0" fontId="23" fillId="4" borderId="0" xfId="0" applyFont="1" applyFill="1" applyAlignment="1" applyProtection="1">
      <alignment vertical="top" wrapText="1"/>
    </xf>
    <xf numFmtId="0" fontId="23" fillId="0" borderId="0" xfId="0" applyFont="1" applyAlignment="1" applyProtection="1">
      <alignment horizontal="left" vertical="top"/>
    </xf>
    <xf numFmtId="49" fontId="23" fillId="0" borderId="6" xfId="0" applyNumberFormat="1" applyFont="1" applyFill="1" applyBorder="1" applyAlignment="1" applyProtection="1">
      <alignment horizontal="center" vertical="center" wrapText="1"/>
    </xf>
    <xf numFmtId="0" fontId="21" fillId="0" borderId="6" xfId="0" applyFont="1" applyFill="1" applyBorder="1" applyAlignment="1" applyProtection="1">
      <alignment vertical="top" wrapText="1"/>
    </xf>
    <xf numFmtId="0" fontId="23" fillId="0" borderId="0" xfId="0" applyFont="1" applyProtection="1">
      <protection locked="0"/>
    </xf>
    <xf numFmtId="0" fontId="23" fillId="0" borderId="0" xfId="0" applyFont="1" applyAlignment="1" applyProtection="1">
      <alignment wrapText="1"/>
      <protection locked="0"/>
    </xf>
    <xf numFmtId="0" fontId="23" fillId="0" borderId="6" xfId="0" applyFont="1" applyBorder="1" applyAlignment="1" applyProtection="1">
      <alignment horizontal="left" vertical="top" wrapText="1"/>
    </xf>
    <xf numFmtId="0" fontId="23" fillId="0" borderId="0" xfId="0" applyFont="1" applyAlignment="1" applyProtection="1">
      <alignment vertical="top" wrapText="1"/>
    </xf>
    <xf numFmtId="0" fontId="19" fillId="0" borderId="6" xfId="0" applyFont="1" applyFill="1" applyBorder="1" applyAlignment="1" applyProtection="1">
      <alignment vertical="top" wrapText="1"/>
      <protection locked="0"/>
    </xf>
    <xf numFmtId="0" fontId="23" fillId="0" borderId="6" xfId="0" applyFont="1" applyFill="1" applyBorder="1" applyAlignment="1" applyProtection="1">
      <alignment wrapText="1"/>
      <protection locked="0"/>
    </xf>
    <xf numFmtId="0" fontId="23" fillId="0" borderId="0" xfId="0" applyFont="1" applyAlignment="1" applyProtection="1">
      <alignment wrapText="1"/>
    </xf>
    <xf numFmtId="49" fontId="23" fillId="0" borderId="0" xfId="0" applyNumberFormat="1" applyFont="1" applyFill="1" applyBorder="1" applyAlignment="1" applyProtection="1">
      <alignment horizontal="center" vertical="center" wrapText="1"/>
    </xf>
    <xf numFmtId="0" fontId="23" fillId="0" borderId="0" xfId="0" applyFont="1" applyAlignment="1" applyProtection="1">
      <alignment horizontal="left" vertical="top" wrapText="1"/>
    </xf>
    <xf numFmtId="0" fontId="21" fillId="0" borderId="0" xfId="0" applyFont="1" applyFill="1" applyBorder="1" applyProtection="1"/>
    <xf numFmtId="0" fontId="23" fillId="0" borderId="0" xfId="0" applyFont="1" applyAlignment="1" applyProtection="1">
      <alignment vertical="top"/>
    </xf>
    <xf numFmtId="0" fontId="21" fillId="0" borderId="0" xfId="0" applyFont="1" applyFill="1" applyBorder="1" applyAlignment="1" applyProtection="1">
      <alignment vertical="top" wrapText="1"/>
    </xf>
    <xf numFmtId="1" fontId="21" fillId="0" borderId="0"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justify" vertical="top" wrapText="1"/>
    </xf>
    <xf numFmtId="49" fontId="23" fillId="0" borderId="0" xfId="0" applyNumberFormat="1" applyFont="1" applyAlignment="1" applyProtection="1">
      <alignment horizontal="center" vertical="center" wrapText="1"/>
    </xf>
    <xf numFmtId="49" fontId="23" fillId="0" borderId="0" xfId="0" applyNumberFormat="1" applyFont="1" applyBorder="1" applyAlignment="1" applyProtection="1">
      <alignment horizontal="center" vertical="center" wrapText="1"/>
    </xf>
    <xf numFmtId="49" fontId="23" fillId="0" borderId="6" xfId="0" applyNumberFormat="1" applyFont="1" applyFill="1" applyBorder="1" applyAlignment="1" applyProtection="1">
      <alignment horizontal="left" vertical="top" wrapText="1"/>
      <protection hidden="1"/>
    </xf>
    <xf numFmtId="0" fontId="23" fillId="0" borderId="6" xfId="0" applyFont="1" applyFill="1" applyBorder="1" applyAlignment="1" applyProtection="1">
      <alignment horizontal="left" vertical="top" wrapText="1"/>
      <protection hidden="1"/>
    </xf>
    <xf numFmtId="0" fontId="19" fillId="0" borderId="6" xfId="0" applyFont="1" applyFill="1" applyBorder="1" applyAlignment="1" applyProtection="1">
      <alignment horizontal="center" vertical="center" wrapText="1"/>
      <protection hidden="1"/>
    </xf>
    <xf numFmtId="0" fontId="23" fillId="0" borderId="6" xfId="0" applyFont="1" applyBorder="1" applyAlignment="1" applyProtection="1">
      <alignment vertical="top" wrapText="1"/>
      <protection locked="0"/>
    </xf>
    <xf numFmtId="0" fontId="23" fillId="0" borderId="0" xfId="0" applyFont="1" applyBorder="1" applyAlignment="1" applyProtection="1">
      <alignment horizontal="left" vertical="top"/>
    </xf>
    <xf numFmtId="0" fontId="23" fillId="0" borderId="0" xfId="0" applyFont="1" applyBorder="1" applyProtection="1"/>
    <xf numFmtId="0" fontId="23" fillId="0" borderId="0" xfId="0" applyFont="1" applyAlignment="1" applyProtection="1">
      <alignment horizontal="center" vertical="top"/>
    </xf>
    <xf numFmtId="0" fontId="23" fillId="3" borderId="0" xfId="0" applyFont="1" applyFill="1" applyAlignment="1" applyProtection="1">
      <alignment horizontal="left" vertical="top" wrapText="1"/>
    </xf>
    <xf numFmtId="0" fontId="21"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center" vertical="top"/>
      <protection hidden="1"/>
    </xf>
    <xf numFmtId="0" fontId="22" fillId="0" borderId="0" xfId="0" applyFont="1" applyFill="1" applyBorder="1" applyAlignment="1" applyProtection="1">
      <alignment horizontal="center" vertical="center"/>
      <protection hidden="1"/>
    </xf>
    <xf numFmtId="0" fontId="23" fillId="3" borderId="0" xfId="0" applyFont="1" applyFill="1" applyProtection="1">
      <protection hidden="1"/>
    </xf>
    <xf numFmtId="0" fontId="21" fillId="0" borderId="0" xfId="0" applyFont="1" applyFill="1" applyBorder="1" applyAlignment="1" applyProtection="1">
      <alignment vertical="top" wrapText="1"/>
      <protection hidden="1"/>
    </xf>
    <xf numFmtId="49" fontId="21" fillId="0" borderId="6" xfId="0" applyNumberFormat="1" applyFont="1" applyFill="1" applyBorder="1" applyAlignment="1" applyProtection="1">
      <alignment horizontal="center" vertical="center" wrapText="1"/>
      <protection hidden="1"/>
    </xf>
    <xf numFmtId="0" fontId="23" fillId="0" borderId="0" xfId="0" applyFont="1" applyFill="1" applyProtection="1">
      <protection hidden="1"/>
    </xf>
    <xf numFmtId="0" fontId="21" fillId="0" borderId="0" xfId="0" applyFont="1" applyFill="1" applyBorder="1" applyAlignment="1" applyProtection="1">
      <alignment horizontal="left" vertical="top" wrapText="1"/>
      <protection hidden="1"/>
    </xf>
    <xf numFmtId="49" fontId="21" fillId="0" borderId="0" xfId="0" applyNumberFormat="1" applyFont="1" applyFill="1" applyBorder="1" applyAlignment="1" applyProtection="1">
      <alignment horizontal="left" vertical="center" wrapText="1"/>
      <protection hidden="1"/>
    </xf>
    <xf numFmtId="0" fontId="21" fillId="0" borderId="0" xfId="0" applyFont="1" applyAlignment="1" applyProtection="1">
      <alignment horizontal="left"/>
      <protection hidden="1"/>
    </xf>
    <xf numFmtId="0" fontId="18" fillId="4" borderId="0" xfId="0" applyFont="1" applyFill="1" applyAlignment="1" applyProtection="1">
      <alignment vertical="top" wrapText="1"/>
    </xf>
    <xf numFmtId="0" fontId="23" fillId="0" borderId="0" xfId="0" applyFont="1" applyFill="1" applyBorder="1" applyProtection="1"/>
    <xf numFmtId="0" fontId="23" fillId="2" borderId="0" xfId="0" applyFont="1" applyFill="1" applyProtection="1"/>
    <xf numFmtId="0" fontId="23" fillId="0" borderId="6" xfId="0" applyFont="1" applyFill="1" applyBorder="1" applyAlignment="1" applyProtection="1">
      <alignment vertical="top" wrapText="1"/>
      <protection locked="0"/>
    </xf>
    <xf numFmtId="0" fontId="20" fillId="4" borderId="6" xfId="0" applyFont="1" applyFill="1" applyBorder="1" applyAlignment="1" applyProtection="1">
      <alignment horizontal="center" vertical="center" wrapText="1"/>
    </xf>
    <xf numFmtId="0" fontId="18" fillId="4" borderId="0" xfId="0" applyFont="1" applyFill="1" applyAlignment="1" applyProtection="1">
      <alignment vertical="top" wrapText="1"/>
      <protection locked="0"/>
    </xf>
    <xf numFmtId="0" fontId="23" fillId="0" borderId="6" xfId="0" applyFont="1" applyFill="1" applyBorder="1" applyAlignment="1" applyProtection="1">
      <alignment horizontal="left" vertical="top" wrapText="1" indent="1"/>
    </xf>
    <xf numFmtId="0" fontId="23" fillId="0" borderId="14" xfId="0" applyFont="1" applyFill="1" applyBorder="1" applyAlignment="1" applyProtection="1">
      <alignment horizontal="left" vertical="top" wrapText="1"/>
    </xf>
    <xf numFmtId="0" fontId="23" fillId="0" borderId="13" xfId="0" applyFont="1" applyFill="1" applyBorder="1" applyAlignment="1" applyProtection="1">
      <alignment horizontal="left" vertical="top" wrapText="1"/>
    </xf>
    <xf numFmtId="0" fontId="23" fillId="0" borderId="0" xfId="0" applyFont="1" applyFill="1" applyAlignment="1" applyProtection="1">
      <alignment vertical="top" wrapText="1"/>
    </xf>
    <xf numFmtId="0" fontId="19" fillId="0" borderId="0" xfId="0" applyFont="1" applyAlignment="1" applyProtection="1">
      <alignment horizontal="center" vertical="center" wrapText="1"/>
    </xf>
    <xf numFmtId="0" fontId="21" fillId="8" borderId="7" xfId="0" applyFont="1" applyFill="1" applyBorder="1" applyAlignment="1" applyProtection="1"/>
    <xf numFmtId="0" fontId="21" fillId="8" borderId="6" xfId="0" applyFont="1" applyFill="1" applyBorder="1" applyAlignment="1" applyProtection="1"/>
    <xf numFmtId="0" fontId="23" fillId="0" borderId="0" xfId="0" applyFont="1" applyBorder="1" applyAlignment="1" applyProtection="1"/>
    <xf numFmtId="0" fontId="23" fillId="0" borderId="0" xfId="0" applyFont="1" applyAlignment="1" applyProtection="1"/>
    <xf numFmtId="3" fontId="23" fillId="0" borderId="0" xfId="0" applyNumberFormat="1" applyFont="1" applyBorder="1" applyAlignment="1" applyProtection="1"/>
    <xf numFmtId="0" fontId="21" fillId="0" borderId="0" xfId="0" applyFont="1" applyBorder="1" applyAlignment="1" applyProtection="1">
      <alignment vertical="top"/>
    </xf>
    <xf numFmtId="0" fontId="23" fillId="0" borderId="0" xfId="0" applyFont="1" applyBorder="1" applyAlignment="1" applyProtection="1">
      <alignment vertical="top"/>
    </xf>
    <xf numFmtId="0" fontId="21" fillId="0" borderId="0" xfId="0" applyFont="1" applyBorder="1" applyAlignment="1" applyProtection="1"/>
    <xf numFmtId="0" fontId="33" fillId="0" borderId="0" xfId="0" applyFont="1" applyBorder="1" applyAlignment="1" applyProtection="1">
      <alignment horizontal="center"/>
    </xf>
    <xf numFmtId="0" fontId="33" fillId="0" borderId="0" xfId="0" applyFont="1" applyAlignment="1" applyProtection="1">
      <alignment horizontal="center"/>
    </xf>
    <xf numFmtId="0" fontId="33" fillId="0" borderId="0" xfId="0" applyFont="1" applyBorder="1" applyAlignment="1" applyProtection="1"/>
    <xf numFmtId="0" fontId="28" fillId="0" borderId="0" xfId="0" applyFont="1" applyBorder="1" applyAlignment="1" applyProtection="1">
      <alignment vertical="top"/>
    </xf>
    <xf numFmtId="9" fontId="23" fillId="0" borderId="0" xfId="3" applyFont="1" applyAlignment="1" applyProtection="1">
      <alignment horizontal="right"/>
      <protection hidden="1"/>
    </xf>
    <xf numFmtId="9" fontId="23" fillId="0" borderId="0" xfId="3" applyFont="1" applyAlignment="1" applyProtection="1"/>
    <xf numFmtId="3" fontId="21" fillId="0" borderId="6" xfId="0" applyNumberFormat="1" applyFont="1" applyFill="1" applyBorder="1" applyAlignment="1" applyProtection="1"/>
    <xf numFmtId="0" fontId="21" fillId="0" borderId="0" xfId="0" applyFont="1" applyFill="1" applyBorder="1" applyAlignment="1" applyProtection="1">
      <alignment vertical="top"/>
    </xf>
    <xf numFmtId="0" fontId="34" fillId="2" borderId="0" xfId="1" applyFont="1" applyFill="1" applyAlignment="1" applyProtection="1">
      <alignment horizontal="centerContinuous" vertical="top" wrapText="1"/>
    </xf>
    <xf numFmtId="0" fontId="23" fillId="2" borderId="0" xfId="0" applyFont="1" applyFill="1" applyBorder="1" applyAlignment="1" applyProtection="1"/>
    <xf numFmtId="0" fontId="23" fillId="2" borderId="0" xfId="0" applyFont="1" applyFill="1" applyAlignment="1" applyProtection="1"/>
    <xf numFmtId="0" fontId="21" fillId="2" borderId="17" xfId="0" applyFont="1" applyFill="1" applyBorder="1" applyAlignment="1" applyProtection="1"/>
    <xf numFmtId="0" fontId="34" fillId="2" borderId="19" xfId="1" applyFont="1" applyFill="1" applyBorder="1" applyAlignment="1" applyProtection="1">
      <alignment horizontal="centerContinuous" vertical="top" wrapText="1"/>
    </xf>
    <xf numFmtId="0" fontId="35" fillId="2" borderId="6" xfId="0" applyFont="1" applyFill="1" applyBorder="1" applyAlignment="1" applyProtection="1">
      <alignment horizontal="left" vertical="top"/>
    </xf>
    <xf numFmtId="0" fontId="26" fillId="0" borderId="7" xfId="0" applyFont="1" applyBorder="1" applyAlignment="1" applyProtection="1">
      <alignment vertical="top"/>
    </xf>
    <xf numFmtId="0" fontId="26" fillId="0" borderId="6" xfId="0" applyFont="1" applyBorder="1" applyAlignment="1" applyProtection="1">
      <alignment horizontal="left" vertical="top"/>
    </xf>
    <xf numFmtId="0" fontId="26" fillId="0" borderId="6" xfId="0" applyFont="1" applyBorder="1" applyAlignment="1" applyProtection="1">
      <alignment horizontal="left" vertical="top"/>
      <protection hidden="1"/>
    </xf>
    <xf numFmtId="0" fontId="21" fillId="0" borderId="6" xfId="0" applyFont="1" applyBorder="1" applyAlignment="1" applyProtection="1">
      <alignment horizontal="left" vertical="top"/>
    </xf>
    <xf numFmtId="0" fontId="23" fillId="2" borderId="0" xfId="0" applyFont="1" applyFill="1" applyBorder="1" applyAlignment="1" applyProtection="1">
      <alignment horizontal="left"/>
    </xf>
    <xf numFmtId="0" fontId="23" fillId="2" borderId="0" xfId="0" applyFont="1" applyFill="1" applyBorder="1" applyAlignment="1" applyProtection="1">
      <alignment horizontal="center"/>
    </xf>
    <xf numFmtId="0" fontId="21" fillId="0" borderId="0" xfId="0" applyFont="1" applyBorder="1" applyAlignment="1" applyProtection="1">
      <alignment horizontal="left" vertical="top" wrapText="1"/>
    </xf>
    <xf numFmtId="0" fontId="23" fillId="0" borderId="0" xfId="0" applyFont="1" applyBorder="1" applyAlignment="1" applyProtection="1">
      <alignment horizontal="center" wrapText="1"/>
    </xf>
    <xf numFmtId="0" fontId="23" fillId="0" borderId="0" xfId="0" applyFont="1" applyBorder="1" applyAlignment="1" applyProtection="1">
      <alignment horizontal="center" wrapText="1"/>
      <protection hidden="1"/>
    </xf>
    <xf numFmtId="0" fontId="21" fillId="0" borderId="0" xfId="0" applyFont="1" applyBorder="1" applyAlignment="1" applyProtection="1">
      <alignment horizontal="center" wrapText="1"/>
    </xf>
    <xf numFmtId="0" fontId="36" fillId="5" borderId="5" xfId="0" applyFont="1" applyFill="1" applyBorder="1" applyAlignment="1" applyProtection="1">
      <alignment horizontal="left" vertical="top"/>
      <protection locked="0" hidden="1"/>
    </xf>
    <xf numFmtId="0" fontId="37" fillId="0" borderId="0" xfId="0" applyFont="1" applyBorder="1" applyAlignment="1" applyProtection="1"/>
    <xf numFmtId="0" fontId="37" fillId="0" borderId="0" xfId="0" applyFont="1" applyAlignment="1" applyProtection="1"/>
    <xf numFmtId="0" fontId="23" fillId="8" borderId="7" xfId="0" applyFont="1" applyFill="1" applyBorder="1" applyAlignment="1" applyProtection="1">
      <alignment horizontal="left" vertical="top" wrapText="1"/>
    </xf>
    <xf numFmtId="0" fontId="23" fillId="8" borderId="6" xfId="0" applyFont="1" applyFill="1" applyBorder="1" applyAlignment="1" applyProtection="1">
      <alignment horizontal="left" vertical="top" wrapText="1"/>
    </xf>
    <xf numFmtId="0" fontId="23" fillId="2" borderId="6" xfId="0" applyFont="1" applyFill="1" applyBorder="1" applyAlignment="1" applyProtection="1">
      <alignment horizontal="left" vertical="top" wrapText="1"/>
      <protection locked="0"/>
    </xf>
    <xf numFmtId="0" fontId="21" fillId="0" borderId="6" xfId="0" applyFont="1" applyFill="1" applyBorder="1" applyAlignment="1" applyProtection="1">
      <alignment horizontal="center" vertical="center"/>
      <protection hidden="1"/>
    </xf>
    <xf numFmtId="0" fontId="23" fillId="0" borderId="0" xfId="0" applyFont="1" applyProtection="1">
      <protection locked="0" hidden="1"/>
    </xf>
    <xf numFmtId="0" fontId="23" fillId="0" borderId="0" xfId="0" applyFont="1" applyBorder="1" applyAlignment="1" applyProtection="1">
      <alignment horizontal="center"/>
    </xf>
    <xf numFmtId="0" fontId="23" fillId="0" borderId="18" xfId="0" applyFont="1" applyBorder="1" applyProtection="1"/>
    <xf numFmtId="0" fontId="23" fillId="0" borderId="0" xfId="0" applyFont="1" applyAlignment="1" applyProtection="1">
      <protection locked="0"/>
    </xf>
    <xf numFmtId="0" fontId="23" fillId="0" borderId="0" xfId="0" applyFont="1" applyAlignment="1" applyProtection="1">
      <protection locked="0" hidden="1"/>
    </xf>
    <xf numFmtId="0" fontId="23" fillId="0" borderId="0" xfId="0" applyFont="1" applyAlignment="1" applyProtection="1">
      <alignment horizontal="left" vertical="top"/>
      <protection locked="0"/>
    </xf>
    <xf numFmtId="0" fontId="26" fillId="0" borderId="0" xfId="0" applyFont="1" applyAlignment="1" applyProtection="1"/>
    <xf numFmtId="0" fontId="23" fillId="0" borderId="0" xfId="0" applyFont="1" applyBorder="1" applyAlignment="1" applyProtection="1">
      <alignment horizontal="left"/>
      <protection locked="0"/>
    </xf>
    <xf numFmtId="0" fontId="23" fillId="0" borderId="0" xfId="0" applyFont="1" applyBorder="1" applyAlignment="1" applyProtection="1">
      <alignment horizontal="center" wrapText="1"/>
      <protection locked="0"/>
    </xf>
    <xf numFmtId="0" fontId="23" fillId="0" borderId="0" xfId="0" applyFont="1" applyBorder="1" applyAlignment="1" applyProtection="1">
      <alignment horizontal="center" wrapText="1"/>
      <protection locked="0" hidden="1"/>
    </xf>
    <xf numFmtId="0" fontId="0" fillId="8" borderId="6" xfId="0" applyFill="1" applyBorder="1" applyAlignment="1" applyProtection="1">
      <alignment horizontal="center" vertical="top"/>
    </xf>
    <xf numFmtId="0" fontId="0" fillId="8" borderId="6" xfId="0" applyFill="1" applyBorder="1" applyAlignment="1" applyProtection="1">
      <alignment horizontal="center" vertical="top" wrapText="1"/>
    </xf>
    <xf numFmtId="0" fontId="7" fillId="8" borderId="6" xfId="0" applyFont="1" applyFill="1" applyBorder="1" applyAlignment="1" applyProtection="1">
      <alignment horizontal="center" vertical="top" wrapText="1"/>
    </xf>
    <xf numFmtId="0" fontId="23" fillId="0" borderId="0" xfId="0" applyFont="1" applyFill="1" applyAlignment="1" applyProtection="1">
      <alignment vertical="top"/>
    </xf>
    <xf numFmtId="0" fontId="23" fillId="0" borderId="0" xfId="0" applyFont="1" applyFill="1" applyBorder="1" applyAlignment="1" applyProtection="1">
      <alignment horizontal="left" vertical="top" wrapText="1"/>
    </xf>
    <xf numFmtId="0" fontId="24" fillId="0" borderId="6" xfId="0" applyFont="1" applyFill="1" applyBorder="1" applyAlignment="1" applyProtection="1">
      <alignment horizontal="left" vertical="top" wrapText="1"/>
      <protection locked="0"/>
    </xf>
    <xf numFmtId="0" fontId="24" fillId="0" borderId="0" xfId="0" applyFont="1" applyProtection="1"/>
    <xf numFmtId="0" fontId="19" fillId="0" borderId="6" xfId="0" applyFont="1" applyFill="1" applyBorder="1" applyAlignment="1" applyProtection="1">
      <alignment horizontal="left" vertical="top" wrapText="1"/>
      <protection locked="0"/>
    </xf>
    <xf numFmtId="0" fontId="40" fillId="0" borderId="6" xfId="0" applyFont="1" applyFill="1" applyBorder="1" applyAlignment="1" applyProtection="1">
      <alignment horizontal="left" vertical="top" wrapText="1"/>
      <protection locked="0"/>
    </xf>
    <xf numFmtId="0" fontId="40" fillId="0" borderId="0" xfId="0" applyFont="1" applyFill="1" applyProtection="1"/>
    <xf numFmtId="0" fontId="19" fillId="0" borderId="0" xfId="0" applyFont="1" applyFill="1" applyAlignment="1" applyProtection="1">
      <alignment horizontal="center" vertical="center" wrapText="1"/>
    </xf>
    <xf numFmtId="0" fontId="23" fillId="2" borderId="0" xfId="0" applyFont="1" applyFill="1" applyBorder="1" applyProtection="1"/>
    <xf numFmtId="0" fontId="19" fillId="0" borderId="6" xfId="0" applyFont="1" applyBorder="1" applyAlignment="1" applyProtection="1">
      <alignment horizontal="center" vertical="center" wrapText="1"/>
      <protection hidden="1"/>
    </xf>
    <xf numFmtId="0" fontId="39" fillId="0" borderId="6" xfId="0" applyFont="1" applyBorder="1" applyAlignment="1" applyProtection="1">
      <alignment horizontal="center" vertical="center" wrapText="1"/>
      <protection hidden="1"/>
    </xf>
    <xf numFmtId="49" fontId="23" fillId="0" borderId="6" xfId="0" applyNumberFormat="1" applyFont="1" applyFill="1" applyBorder="1" applyAlignment="1" applyProtection="1">
      <alignment horizontal="left" vertical="top"/>
    </xf>
    <xf numFmtId="0" fontId="23" fillId="4" borderId="6" xfId="0" applyFont="1" applyFill="1" applyBorder="1" applyAlignment="1" applyProtection="1">
      <alignment horizontal="left" vertical="top" wrapText="1"/>
    </xf>
    <xf numFmtId="0" fontId="23" fillId="0" borderId="0" xfId="2" applyFont="1" applyProtection="1"/>
    <xf numFmtId="3" fontId="23" fillId="9" borderId="6" xfId="0" applyNumberFormat="1" applyFont="1" applyFill="1" applyBorder="1" applyAlignment="1" applyProtection="1">
      <protection locked="0"/>
    </xf>
    <xf numFmtId="3" fontId="23" fillId="5" borderId="6" xfId="0" applyNumberFormat="1" applyFont="1" applyFill="1" applyBorder="1" applyAlignment="1" applyProtection="1">
      <protection locked="0"/>
    </xf>
    <xf numFmtId="0" fontId="23" fillId="3" borderId="0" xfId="0" applyFont="1" applyFill="1" applyProtection="1">
      <protection locked="0"/>
    </xf>
    <xf numFmtId="0" fontId="23" fillId="3" borderId="6" xfId="0" applyFont="1" applyFill="1" applyBorder="1" applyAlignment="1" applyProtection="1">
      <alignment horizontal="left" wrapText="1"/>
      <protection locked="0"/>
    </xf>
    <xf numFmtId="0" fontId="23" fillId="0" borderId="6" xfId="0" applyFont="1" applyFill="1" applyBorder="1" applyAlignment="1" applyProtection="1">
      <alignment vertical="top"/>
      <protection locked="0"/>
    </xf>
    <xf numFmtId="0" fontId="23" fillId="3" borderId="6" xfId="0" applyFont="1" applyFill="1" applyBorder="1" applyAlignment="1" applyProtection="1">
      <alignment horizontal="left" vertical="top" wrapText="1"/>
      <protection locked="0"/>
    </xf>
    <xf numFmtId="49" fontId="23" fillId="0" borderId="6" xfId="0" applyNumberFormat="1" applyFont="1" applyFill="1" applyBorder="1" applyAlignment="1" applyProtection="1">
      <alignment horizontal="left" vertical="top" wrapText="1"/>
      <protection locked="0"/>
    </xf>
    <xf numFmtId="0" fontId="21" fillId="0" borderId="6" xfId="0" applyFont="1" applyFill="1" applyBorder="1" applyAlignment="1" applyProtection="1">
      <alignment horizontal="left" wrapText="1"/>
      <protection locked="0"/>
    </xf>
    <xf numFmtId="0" fontId="20" fillId="4" borderId="6" xfId="0" applyFont="1" applyFill="1" applyBorder="1" applyAlignment="1" applyProtection="1">
      <alignment vertical="top"/>
      <protection locked="0"/>
    </xf>
    <xf numFmtId="0" fontId="24" fillId="0" borderId="6" xfId="0" applyFont="1" applyFill="1" applyBorder="1" applyAlignment="1" applyProtection="1">
      <alignment vertical="top"/>
      <protection locked="0"/>
    </xf>
    <xf numFmtId="0" fontId="20" fillId="4" borderId="0" xfId="0" applyFont="1" applyFill="1" applyBorder="1" applyAlignment="1" applyProtection="1">
      <alignment vertical="top" wrapText="1"/>
      <protection locked="0"/>
    </xf>
    <xf numFmtId="0" fontId="23" fillId="3" borderId="6" xfId="0" applyFont="1" applyFill="1" applyBorder="1" applyProtection="1">
      <protection locked="0"/>
    </xf>
    <xf numFmtId="0" fontId="20" fillId="4" borderId="0" xfId="0" applyFont="1" applyFill="1" applyProtection="1">
      <protection locked="0"/>
    </xf>
    <xf numFmtId="0" fontId="21" fillId="0" borderId="6" xfId="0" applyFont="1" applyFill="1" applyBorder="1" applyAlignment="1" applyProtection="1">
      <alignment vertical="top" wrapText="1"/>
      <protection locked="0"/>
    </xf>
    <xf numFmtId="0" fontId="21" fillId="0" borderId="6" xfId="0" applyFont="1" applyFill="1" applyBorder="1" applyProtection="1">
      <protection locked="0"/>
    </xf>
    <xf numFmtId="0" fontId="23" fillId="0" borderId="0" xfId="2" applyFont="1" applyProtection="1">
      <protection locked="0"/>
    </xf>
    <xf numFmtId="0" fontId="21" fillId="0" borderId="0" xfId="2" applyFont="1" applyAlignment="1" applyProtection="1">
      <alignment vertical="center"/>
      <protection locked="0"/>
    </xf>
    <xf numFmtId="0" fontId="21" fillId="0" borderId="0" xfId="2" applyFont="1" applyAlignment="1" applyProtection="1">
      <alignment horizontal="left" vertical="center" wrapText="1"/>
      <protection locked="0"/>
    </xf>
    <xf numFmtId="0" fontId="30" fillId="0" borderId="0" xfId="2" applyFont="1" applyAlignment="1" applyProtection="1">
      <alignment horizontal="left" vertical="center" wrapText="1"/>
      <protection locked="0"/>
    </xf>
    <xf numFmtId="0" fontId="21" fillId="7" borderId="6" xfId="0" applyFont="1" applyFill="1" applyBorder="1" applyAlignment="1" applyProtection="1">
      <alignment horizontal="left"/>
      <protection locked="0"/>
    </xf>
    <xf numFmtId="0" fontId="4" fillId="0" borderId="0" xfId="2" applyBorder="1" applyProtection="1">
      <protection locked="0"/>
    </xf>
    <xf numFmtId="0" fontId="23" fillId="0" borderId="6" xfId="0" applyFont="1" applyBorder="1" applyAlignment="1" applyProtection="1">
      <alignment horizontal="right"/>
      <protection hidden="1"/>
    </xf>
    <xf numFmtId="0" fontId="38" fillId="3" borderId="0" xfId="0" applyFont="1" applyFill="1" applyBorder="1" applyAlignment="1" applyProtection="1">
      <alignment vertical="center"/>
    </xf>
    <xf numFmtId="0" fontId="38" fillId="3" borderId="18" xfId="0" applyFont="1" applyFill="1" applyBorder="1" applyAlignment="1" applyProtection="1">
      <alignment vertical="center"/>
    </xf>
    <xf numFmtId="0" fontId="23" fillId="5" borderId="7" xfId="0" applyFont="1" applyFill="1" applyBorder="1" applyAlignment="1" applyProtection="1">
      <alignment vertical="top"/>
      <protection locked="0"/>
    </xf>
    <xf numFmtId="0" fontId="23" fillId="5" borderId="5" xfId="0" applyFont="1" applyFill="1" applyBorder="1" applyAlignment="1" applyProtection="1">
      <alignment vertical="top"/>
      <protection locked="0"/>
    </xf>
    <xf numFmtId="0" fontId="23" fillId="5" borderId="7" xfId="0" applyFont="1" applyFill="1" applyBorder="1" applyAlignment="1" applyProtection="1">
      <alignment vertical="top" wrapText="1"/>
      <protection locked="0"/>
    </xf>
    <xf numFmtId="3" fontId="23" fillId="5" borderId="6" xfId="0" applyNumberFormat="1" applyFont="1" applyFill="1" applyBorder="1" applyAlignment="1" applyProtection="1">
      <alignment horizontal="right" vertical="top"/>
      <protection locked="0"/>
    </xf>
    <xf numFmtId="3" fontId="21" fillId="0" borderId="6" xfId="0" applyNumberFormat="1" applyFont="1" applyFill="1" applyBorder="1" applyAlignment="1" applyProtection="1">
      <protection hidden="1"/>
    </xf>
    <xf numFmtId="0" fontId="23" fillId="0" borderId="0" xfId="0" applyFont="1" applyFill="1" applyBorder="1" applyAlignment="1" applyProtection="1">
      <alignment horizontal="left" vertical="top"/>
    </xf>
    <xf numFmtId="0" fontId="23" fillId="0" borderId="0" xfId="0" applyFont="1" applyFill="1" applyAlignment="1" applyProtection="1">
      <alignment horizontal="left" vertical="top" wrapText="1"/>
    </xf>
    <xf numFmtId="0" fontId="21" fillId="0" borderId="0" xfId="0" applyFont="1" applyFill="1" applyBorder="1" applyAlignment="1" applyProtection="1">
      <alignment horizontal="left" vertical="top"/>
    </xf>
    <xf numFmtId="0" fontId="21" fillId="7" borderId="6" xfId="0" applyFont="1" applyFill="1" applyBorder="1" applyAlignment="1" applyProtection="1">
      <alignment horizontal="left" vertical="top"/>
    </xf>
    <xf numFmtId="0" fontId="37" fillId="0" borderId="0" xfId="0" applyFont="1" applyAlignment="1" applyProtection="1">
      <alignment horizontal="left"/>
    </xf>
    <xf numFmtId="0" fontId="43" fillId="0" borderId="0" xfId="0" applyFont="1"/>
    <xf numFmtId="0" fontId="23" fillId="4" borderId="0" xfId="0" applyFont="1" applyFill="1" applyAlignment="1" applyProtection="1">
      <alignment horizontal="left" vertical="top" wrapText="1"/>
    </xf>
    <xf numFmtId="0" fontId="20" fillId="4" borderId="6" xfId="0" applyFont="1" applyFill="1" applyBorder="1" applyAlignment="1" applyProtection="1">
      <alignment horizontal="left" vertical="top" wrapText="1"/>
    </xf>
    <xf numFmtId="0" fontId="21" fillId="0" borderId="6" xfId="0" applyFont="1" applyBorder="1" applyAlignment="1" applyProtection="1">
      <alignment horizontal="left" vertical="top" wrapText="1"/>
    </xf>
    <xf numFmtId="0" fontId="21" fillId="5" borderId="6" xfId="0" applyFont="1" applyFill="1" applyBorder="1" applyAlignment="1" applyProtection="1">
      <alignment vertical="top" wrapText="1"/>
    </xf>
    <xf numFmtId="0" fontId="23" fillId="3" borderId="6" xfId="0" applyFont="1" applyFill="1" applyBorder="1" applyAlignment="1" applyProtection="1">
      <alignment vertical="top" wrapText="1"/>
    </xf>
    <xf numFmtId="0" fontId="21" fillId="5" borderId="6" xfId="0" applyFont="1" applyFill="1" applyBorder="1" applyAlignment="1" applyProtection="1">
      <alignment horizontal="left" vertical="top" wrapText="1"/>
      <protection locked="0"/>
    </xf>
    <xf numFmtId="0" fontId="21" fillId="3" borderId="6" xfId="0" applyFont="1" applyFill="1" applyBorder="1" applyAlignment="1" applyProtection="1">
      <alignment horizontal="left"/>
      <protection locked="0"/>
    </xf>
    <xf numFmtId="0" fontId="21" fillId="0" borderId="6" xfId="0" applyFont="1" applyFill="1" applyBorder="1" applyAlignment="1" applyProtection="1">
      <alignment horizontal="left" vertical="top" wrapText="1"/>
      <protection locked="0"/>
    </xf>
    <xf numFmtId="0" fontId="21" fillId="0" borderId="6" xfId="0" applyFont="1" applyBorder="1" applyAlignment="1" applyProtection="1">
      <alignment horizontal="left" vertical="top"/>
      <protection hidden="1"/>
    </xf>
    <xf numFmtId="0" fontId="21" fillId="0" borderId="6" xfId="0" applyFont="1" applyFill="1" applyBorder="1" applyAlignment="1" applyProtection="1">
      <alignment horizontal="left" vertical="top" wrapText="1"/>
      <protection hidden="1"/>
    </xf>
    <xf numFmtId="0" fontId="21" fillId="0" borderId="6" xfId="0" applyFont="1" applyBorder="1" applyAlignment="1" applyProtection="1">
      <alignment horizontal="left" vertical="top" wrapText="1"/>
      <protection hidden="1"/>
    </xf>
    <xf numFmtId="0" fontId="21" fillId="5" borderId="6" xfId="0" applyFont="1" applyFill="1" applyBorder="1" applyAlignment="1" applyProtection="1">
      <alignment horizontal="left" vertical="top" wrapText="1"/>
    </xf>
    <xf numFmtId="0" fontId="21" fillId="0" borderId="6" xfId="0" applyFont="1" applyFill="1" applyBorder="1" applyAlignment="1" applyProtection="1">
      <alignment horizontal="left" vertical="top" wrapText="1"/>
    </xf>
    <xf numFmtId="0" fontId="21" fillId="0" borderId="6" xfId="0" applyFont="1" applyFill="1" applyBorder="1" applyAlignment="1" applyProtection="1">
      <alignment horizontal="left" vertical="top" wrapText="1"/>
    </xf>
    <xf numFmtId="0" fontId="1" fillId="8" borderId="5" xfId="0" applyFont="1" applyFill="1" applyBorder="1" applyAlignment="1" applyProtection="1">
      <alignment horizontal="left" vertical="top" wrapText="1"/>
    </xf>
    <xf numFmtId="0" fontId="23" fillId="8" borderId="6" xfId="0" applyFont="1" applyFill="1" applyBorder="1" applyAlignment="1" applyProtection="1">
      <alignment horizontal="left" vertical="center"/>
    </xf>
    <xf numFmtId="0" fontId="25" fillId="0" borderId="6" xfId="0" applyFont="1" applyFill="1" applyBorder="1" applyAlignment="1" applyProtection="1">
      <alignment vertical="top"/>
    </xf>
    <xf numFmtId="0" fontId="20" fillId="4" borderId="6" xfId="0" applyFont="1" applyFill="1" applyBorder="1" applyAlignment="1" applyProtection="1">
      <alignment vertical="top" wrapText="1"/>
    </xf>
    <xf numFmtId="0" fontId="18" fillId="4" borderId="6" xfId="0" applyFont="1" applyFill="1" applyBorder="1" applyAlignment="1" applyProtection="1">
      <alignment vertical="top"/>
      <protection locked="0"/>
    </xf>
    <xf numFmtId="0" fontId="20" fillId="4" borderId="6" xfId="0" applyFont="1" applyFill="1" applyBorder="1" applyAlignment="1" applyProtection="1">
      <alignment vertical="top" wrapText="1"/>
      <protection locked="0"/>
    </xf>
    <xf numFmtId="0" fontId="20" fillId="3" borderId="6" xfId="0" applyFont="1" applyFill="1" applyBorder="1" applyProtection="1">
      <protection locked="0"/>
    </xf>
    <xf numFmtId="0" fontId="23" fillId="8" borderId="6" xfId="0" applyFont="1" applyFill="1" applyBorder="1" applyAlignment="1" applyProtection="1">
      <alignment horizontal="left" vertical="center"/>
      <protection locked="0"/>
    </xf>
    <xf numFmtId="0" fontId="18" fillId="4" borderId="6" xfId="0" applyFont="1" applyFill="1" applyBorder="1" applyAlignment="1" applyProtection="1">
      <alignment horizontal="center" vertical="center"/>
    </xf>
    <xf numFmtId="0" fontId="20" fillId="4" borderId="6" xfId="0" applyFont="1" applyFill="1" applyBorder="1" applyAlignment="1" applyProtection="1">
      <alignment horizontal="left" vertical="top" wrapText="1"/>
      <protection locked="0"/>
    </xf>
    <xf numFmtId="0" fontId="20" fillId="3" borderId="6" xfId="0" applyFont="1" applyFill="1" applyBorder="1" applyAlignment="1" applyProtection="1">
      <alignment horizontal="left" wrapText="1"/>
      <protection locked="0"/>
    </xf>
    <xf numFmtId="0" fontId="22" fillId="0" borderId="6" xfId="0" applyFont="1" applyBorder="1" applyAlignment="1" applyProtection="1">
      <alignment horizontal="center" vertical="center" wrapText="1"/>
    </xf>
    <xf numFmtId="0" fontId="25" fillId="0" borderId="6" xfId="0" applyFont="1" applyFill="1" applyBorder="1" applyAlignment="1" applyProtection="1">
      <alignment vertical="top"/>
      <protection locked="0"/>
    </xf>
    <xf numFmtId="0" fontId="19" fillId="7" borderId="6" xfId="0" applyFont="1" applyFill="1" applyBorder="1" applyAlignment="1" applyProtection="1">
      <alignment horizontal="left" vertical="top" wrapText="1"/>
    </xf>
    <xf numFmtId="0" fontId="23" fillId="7" borderId="6" xfId="0" applyFont="1" applyFill="1" applyBorder="1" applyAlignment="1" applyProtection="1">
      <alignment horizontal="left" vertical="top" wrapText="1"/>
    </xf>
    <xf numFmtId="0" fontId="23" fillId="7" borderId="6" xfId="0" applyFont="1" applyFill="1" applyBorder="1" applyAlignment="1" applyProtection="1">
      <alignment vertical="top"/>
      <protection locked="0"/>
    </xf>
    <xf numFmtId="0" fontId="19" fillId="7" borderId="6" xfId="0" applyFont="1" applyFill="1" applyBorder="1" applyAlignment="1" applyProtection="1">
      <alignment horizontal="left" vertical="center" wrapText="1"/>
    </xf>
    <xf numFmtId="0" fontId="23" fillId="7" borderId="6" xfId="0" applyFont="1" applyFill="1" applyBorder="1" applyAlignment="1" applyProtection="1">
      <alignment horizontal="left" vertical="center" wrapText="1"/>
      <protection locked="0"/>
    </xf>
    <xf numFmtId="0" fontId="23" fillId="7" borderId="6" xfId="0" applyFont="1" applyFill="1" applyBorder="1" applyAlignment="1" applyProtection="1">
      <alignment horizontal="left" vertical="top" wrapText="1"/>
      <protection locked="0"/>
    </xf>
    <xf numFmtId="0" fontId="37" fillId="0" borderId="6" xfId="0" applyFont="1" applyFill="1" applyBorder="1" applyAlignment="1" applyProtection="1">
      <alignment horizontal="left" wrapText="1"/>
      <protection locked="0"/>
    </xf>
    <xf numFmtId="0" fontId="40" fillId="3" borderId="6" xfId="0" applyFont="1" applyFill="1" applyBorder="1" applyAlignment="1" applyProtection="1">
      <alignment horizontal="left" wrapText="1"/>
      <protection locked="0"/>
    </xf>
    <xf numFmtId="0" fontId="20" fillId="7" borderId="6" xfId="0" applyFont="1" applyFill="1" applyBorder="1" applyAlignment="1" applyProtection="1">
      <alignment horizontal="left" vertical="top" wrapText="1"/>
    </xf>
    <xf numFmtId="0" fontId="20" fillId="7" borderId="6" xfId="0" applyFont="1" applyFill="1" applyBorder="1" applyAlignment="1" applyProtection="1">
      <alignment vertical="top"/>
      <protection locked="0"/>
    </xf>
    <xf numFmtId="0" fontId="20" fillId="7" borderId="6" xfId="0" applyFont="1" applyFill="1" applyBorder="1" applyAlignment="1" applyProtection="1">
      <alignment horizontal="left" vertical="top" wrapText="1"/>
      <protection locked="0"/>
    </xf>
    <xf numFmtId="0" fontId="19" fillId="4" borderId="6" xfId="0" applyFont="1" applyFill="1" applyBorder="1" applyAlignment="1" applyProtection="1">
      <alignment vertical="top" wrapText="1"/>
    </xf>
    <xf numFmtId="0" fontId="23" fillId="4" borderId="6" xfId="0" applyFont="1" applyFill="1" applyBorder="1" applyAlignment="1" applyProtection="1">
      <alignment vertical="top"/>
      <protection locked="0"/>
    </xf>
    <xf numFmtId="0" fontId="23" fillId="4" borderId="6"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wrapText="1"/>
      <protection locked="0"/>
    </xf>
    <xf numFmtId="0" fontId="20" fillId="4" borderId="6" xfId="0" applyFont="1" applyFill="1" applyBorder="1" applyAlignment="1" applyProtection="1">
      <alignment horizontal="center" vertical="center" wrapText="1"/>
      <protection hidden="1"/>
    </xf>
    <xf numFmtId="0" fontId="24" fillId="3" borderId="6" xfId="0" applyFont="1" applyFill="1" applyBorder="1" applyAlignment="1" applyProtection="1">
      <alignment horizontal="left" wrapText="1"/>
      <protection locked="0"/>
    </xf>
    <xf numFmtId="0" fontId="25" fillId="0" borderId="6" xfId="0" applyFont="1" applyFill="1" applyBorder="1" applyAlignment="1" applyProtection="1">
      <alignment horizontal="left" vertical="top"/>
    </xf>
    <xf numFmtId="0" fontId="18" fillId="4" borderId="6" xfId="0" applyFont="1" applyFill="1" applyBorder="1" applyAlignment="1" applyProtection="1">
      <alignment horizontal="left" vertical="top"/>
    </xf>
    <xf numFmtId="0" fontId="23" fillId="8" borderId="6" xfId="0" applyFont="1" applyFill="1" applyBorder="1" applyAlignment="1" applyProtection="1">
      <alignment horizontal="left" vertical="top"/>
    </xf>
    <xf numFmtId="0" fontId="25" fillId="0" borderId="6" xfId="0" applyFont="1" applyBorder="1" applyAlignment="1" applyProtection="1">
      <alignment horizontal="left" vertical="top"/>
    </xf>
    <xf numFmtId="0" fontId="27" fillId="0" borderId="6" xfId="0" applyFont="1" applyFill="1" applyBorder="1" applyAlignment="1" applyProtection="1">
      <alignment horizontal="left" vertical="top"/>
    </xf>
    <xf numFmtId="0" fontId="42" fillId="0" borderId="23" xfId="0" applyFont="1" applyBorder="1" applyAlignment="1">
      <alignment horizontal="left" vertical="top"/>
    </xf>
    <xf numFmtId="0" fontId="42" fillId="0" borderId="0" xfId="0" applyFont="1" applyAlignment="1">
      <alignment horizontal="left" vertical="top"/>
    </xf>
    <xf numFmtId="0" fontId="23" fillId="0" borderId="6" xfId="0" applyFont="1" applyFill="1" applyBorder="1" applyAlignment="1" applyProtection="1">
      <alignment horizontal="left" vertical="center"/>
      <protection locked="0"/>
    </xf>
    <xf numFmtId="0" fontId="23" fillId="0" borderId="6" xfId="0" quotePrefix="1" applyFont="1" applyFill="1" applyBorder="1" applyAlignment="1" applyProtection="1">
      <alignment horizontal="left" vertical="top" wrapText="1" indent="2"/>
    </xf>
    <xf numFmtId="0" fontId="23" fillId="2" borderId="6" xfId="0" applyFont="1" applyFill="1" applyBorder="1" applyAlignment="1" applyProtection="1">
      <alignment horizontal="left" vertical="center"/>
      <protection locked="0"/>
    </xf>
    <xf numFmtId="0" fontId="23" fillId="0" borderId="6" xfId="0" applyFont="1" applyFill="1" applyBorder="1" applyAlignment="1" applyProtection="1">
      <alignment horizontal="left" vertical="top" wrapText="1"/>
    </xf>
    <xf numFmtId="0" fontId="23" fillId="0" borderId="6" xfId="0" applyFont="1" applyFill="1" applyBorder="1" applyAlignment="1" applyProtection="1">
      <alignment horizontal="left" vertical="top" wrapText="1"/>
    </xf>
    <xf numFmtId="0" fontId="23" fillId="0" borderId="6" xfId="0" applyFont="1" applyFill="1" applyBorder="1" applyAlignment="1" applyProtection="1">
      <alignment horizontal="center" vertical="center" wrapText="1"/>
      <protection hidden="1"/>
    </xf>
    <xf numFmtId="0" fontId="23" fillId="4" borderId="6" xfId="0" applyFont="1" applyFill="1" applyBorder="1" applyAlignment="1" applyProtection="1">
      <alignment vertical="top" wrapText="1"/>
      <protection locked="0"/>
    </xf>
    <xf numFmtId="49" fontId="21" fillId="4" borderId="6" xfId="0" applyNumberFormat="1" applyFont="1" applyFill="1" applyBorder="1" applyAlignment="1" applyProtection="1">
      <alignment horizontal="left" vertical="center" wrapText="1"/>
      <protection locked="0"/>
    </xf>
    <xf numFmtId="0" fontId="23" fillId="7" borderId="6" xfId="0" applyFont="1" applyFill="1" applyBorder="1" applyAlignment="1" applyProtection="1">
      <alignment horizontal="left" vertical="center" wrapText="1"/>
    </xf>
    <xf numFmtId="0" fontId="23" fillId="0" borderId="6" xfId="0" applyFont="1" applyFill="1" applyBorder="1" applyAlignment="1" applyProtection="1">
      <alignment horizontal="left" vertical="top" wrapText="1"/>
    </xf>
    <xf numFmtId="0" fontId="23" fillId="0" borderId="6" xfId="0" applyFont="1" applyFill="1" applyBorder="1" applyAlignment="1" applyProtection="1">
      <alignment horizontal="left" vertical="top"/>
    </xf>
    <xf numFmtId="0" fontId="23" fillId="5" borderId="6"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top" wrapText="1"/>
    </xf>
    <xf numFmtId="0" fontId="23" fillId="0" borderId="6" xfId="0" applyFont="1" applyFill="1" applyBorder="1" applyAlignment="1" applyProtection="1">
      <alignment horizontal="left" vertical="top" wrapText="1"/>
    </xf>
    <xf numFmtId="0" fontId="23" fillId="4" borderId="6" xfId="0" applyFont="1" applyFill="1" applyBorder="1" applyAlignment="1" applyProtection="1">
      <alignment horizontal="left" vertical="top"/>
      <protection locked="0"/>
    </xf>
    <xf numFmtId="0" fontId="23" fillId="0" borderId="6" xfId="0" applyFont="1" applyFill="1" applyBorder="1" applyAlignment="1" applyProtection="1">
      <alignment horizontal="left" vertical="top"/>
      <protection locked="0"/>
    </xf>
    <xf numFmtId="0" fontId="45" fillId="0" borderId="6" xfId="0" applyFont="1" applyFill="1" applyBorder="1" applyAlignment="1" applyProtection="1">
      <alignment horizontal="left" vertical="top"/>
      <protection locked="0"/>
    </xf>
    <xf numFmtId="0" fontId="23" fillId="0" borderId="6" xfId="0" applyFont="1" applyBorder="1" applyAlignment="1" applyProtection="1">
      <alignment horizontal="left" vertical="top"/>
      <protection locked="0"/>
    </xf>
    <xf numFmtId="0" fontId="23" fillId="8" borderId="6" xfId="0" applyFont="1" applyFill="1" applyBorder="1" applyAlignment="1" applyProtection="1">
      <alignment horizontal="left" vertical="top"/>
      <protection locked="0"/>
    </xf>
    <xf numFmtId="0" fontId="21" fillId="0" borderId="0" xfId="2" applyFont="1" applyAlignment="1" applyProtection="1">
      <alignment horizontal="left" vertical="top" wrapText="1"/>
      <protection locked="0"/>
    </xf>
    <xf numFmtId="0" fontId="30" fillId="0" borderId="0" xfId="2" applyFont="1" applyAlignment="1" applyProtection="1">
      <alignment horizontal="left" vertical="top" wrapText="1"/>
      <protection locked="0"/>
    </xf>
    <xf numFmtId="0" fontId="21" fillId="7" borderId="6" xfId="0" applyFont="1" applyFill="1" applyBorder="1" applyAlignment="1" applyProtection="1">
      <alignment horizontal="left" vertical="top"/>
      <protection locked="0"/>
    </xf>
    <xf numFmtId="0" fontId="18" fillId="4" borderId="7" xfId="2" applyFont="1" applyFill="1" applyBorder="1" applyAlignment="1" applyProtection="1">
      <alignment horizontal="left" vertical="top"/>
      <protection locked="0"/>
    </xf>
    <xf numFmtId="0" fontId="18" fillId="4" borderId="8" xfId="2" applyFont="1" applyFill="1" applyBorder="1" applyAlignment="1" applyProtection="1">
      <alignment horizontal="left" vertical="top"/>
      <protection locked="0"/>
    </xf>
    <xf numFmtId="0" fontId="18" fillId="4" borderId="5" xfId="2" applyFont="1" applyFill="1" applyBorder="1" applyAlignment="1" applyProtection="1">
      <alignment horizontal="left" vertical="top"/>
      <protection locked="0"/>
    </xf>
    <xf numFmtId="0" fontId="23" fillId="0" borderId="0" xfId="2" applyFont="1" applyAlignment="1" applyProtection="1">
      <alignment horizontal="left" vertical="top"/>
      <protection locked="0"/>
    </xf>
    <xf numFmtId="0" fontId="21" fillId="0" borderId="0" xfId="2" applyFont="1" applyFill="1" applyBorder="1" applyAlignment="1" applyProtection="1">
      <alignment horizontal="left" vertical="top"/>
      <protection locked="0"/>
    </xf>
    <xf numFmtId="0" fontId="23" fillId="0" borderId="0" xfId="2" applyFont="1" applyFill="1" applyAlignment="1" applyProtection="1">
      <alignment horizontal="left" vertical="top"/>
      <protection locked="0"/>
    </xf>
    <xf numFmtId="0" fontId="21" fillId="0" borderId="0" xfId="2" applyFont="1" applyAlignment="1" applyProtection="1">
      <alignment horizontal="left" vertical="top"/>
      <protection locked="0"/>
    </xf>
    <xf numFmtId="0" fontId="4" fillId="5" borderId="6" xfId="2" applyFill="1" applyBorder="1" applyAlignment="1" applyProtection="1">
      <alignment horizontal="left" vertical="top"/>
      <protection locked="0"/>
    </xf>
    <xf numFmtId="0" fontId="4" fillId="0" borderId="0" xfId="2" applyBorder="1" applyAlignment="1" applyProtection="1">
      <alignment horizontal="left" vertical="top"/>
      <protection locked="0"/>
    </xf>
    <xf numFmtId="0" fontId="23" fillId="0" borderId="6" xfId="0" applyFont="1" applyFill="1" applyBorder="1" applyAlignment="1" applyProtection="1">
      <alignment horizontal="left" vertical="top" wrapText="1"/>
    </xf>
    <xf numFmtId="0" fontId="18" fillId="3" borderId="0" xfId="0" applyFont="1" applyFill="1" applyBorder="1" applyAlignment="1" applyProtection="1">
      <alignment horizontal="center" vertical="top"/>
    </xf>
    <xf numFmtId="49" fontId="21" fillId="4" borderId="6" xfId="0" applyNumberFormat="1" applyFont="1" applyFill="1" applyBorder="1" applyAlignment="1" applyProtection="1">
      <alignment horizontal="center" vertical="top" wrapText="1"/>
    </xf>
    <xf numFmtId="49" fontId="21" fillId="0" borderId="0" xfId="0" applyNumberFormat="1" applyFont="1" applyFill="1" applyBorder="1" applyAlignment="1" applyProtection="1">
      <alignment horizontal="left" vertical="center" wrapText="1"/>
    </xf>
    <xf numFmtId="0" fontId="18" fillId="4" borderId="0" xfId="0" applyFont="1" applyFill="1" applyAlignment="1" applyProtection="1">
      <alignment horizontal="left"/>
    </xf>
    <xf numFmtId="0" fontId="23" fillId="4" borderId="0" xfId="0" applyFont="1" applyFill="1" applyAlignment="1" applyProtection="1">
      <alignment horizontal="center" vertical="top"/>
      <protection locked="0"/>
    </xf>
    <xf numFmtId="0" fontId="23" fillId="4" borderId="0" xfId="0" applyFont="1" applyFill="1" applyAlignment="1" applyProtection="1">
      <alignment vertical="top" wrapText="1"/>
      <protection locked="0"/>
    </xf>
    <xf numFmtId="0" fontId="23" fillId="4" borderId="0" xfId="0" applyFont="1" applyFill="1" applyBorder="1" applyAlignment="1" applyProtection="1">
      <alignment vertical="top" wrapText="1"/>
      <protection locked="0"/>
    </xf>
    <xf numFmtId="0" fontId="21" fillId="8" borderId="6" xfId="0" applyFont="1" applyFill="1" applyBorder="1" applyAlignment="1" applyProtection="1">
      <alignment horizontal="left" vertical="center"/>
    </xf>
    <xf numFmtId="0" fontId="23" fillId="8" borderId="6" xfId="0" applyFont="1" applyFill="1" applyBorder="1" applyAlignment="1" applyProtection="1">
      <alignment horizontal="left" vertical="center" wrapText="1"/>
    </xf>
    <xf numFmtId="0" fontId="21" fillId="8" borderId="6" xfId="0" applyFont="1" applyFill="1" applyBorder="1" applyAlignment="1" applyProtection="1">
      <alignment horizontal="left" vertical="top"/>
      <protection locked="0"/>
    </xf>
    <xf numFmtId="0" fontId="21" fillId="0" borderId="0" xfId="0" applyFont="1" applyFill="1" applyAlignment="1" applyProtection="1">
      <alignment horizontal="left"/>
    </xf>
    <xf numFmtId="0" fontId="23" fillId="0" borderId="0" xfId="0" applyFont="1" applyFill="1" applyAlignment="1" applyProtection="1">
      <alignment horizontal="left"/>
    </xf>
    <xf numFmtId="0" fontId="23" fillId="0" borderId="6"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xf>
    <xf numFmtId="0" fontId="21" fillId="0" borderId="6" xfId="0" applyFont="1" applyFill="1" applyBorder="1" applyAlignment="1" applyProtection="1">
      <alignment horizontal="left" vertical="top"/>
      <protection locked="0"/>
    </xf>
    <xf numFmtId="0" fontId="23" fillId="8" borderId="5" xfId="0" applyFont="1" applyFill="1" applyBorder="1" applyAlignment="1" applyProtection="1">
      <alignment horizontal="left" vertical="center"/>
    </xf>
    <xf numFmtId="0" fontId="21" fillId="8" borderId="5" xfId="0" applyFont="1" applyFill="1" applyBorder="1" applyAlignment="1" applyProtection="1">
      <alignment horizontal="left" vertical="center"/>
    </xf>
    <xf numFmtId="0" fontId="23" fillId="0" borderId="5" xfId="0" applyFont="1" applyFill="1" applyBorder="1" applyAlignment="1" applyProtection="1">
      <alignment horizontal="left" vertical="top" wrapText="1" indent="1"/>
    </xf>
    <xf numFmtId="0" fontId="20" fillId="3" borderId="0" xfId="0" applyFont="1" applyFill="1" applyProtection="1">
      <protection locked="0"/>
    </xf>
    <xf numFmtId="0" fontId="23" fillId="0" borderId="13" xfId="0" applyFont="1" applyFill="1" applyBorder="1" applyAlignment="1" applyProtection="1">
      <alignment vertical="top" wrapText="1"/>
      <protection locked="0"/>
    </xf>
    <xf numFmtId="0" fontId="23" fillId="8" borderId="7" xfId="0" applyFont="1" applyFill="1" applyBorder="1" applyAlignment="1" applyProtection="1">
      <alignment horizontal="left" vertical="center"/>
    </xf>
    <xf numFmtId="0" fontId="21" fillId="8" borderId="8" xfId="0" applyFont="1" applyFill="1" applyBorder="1" applyAlignment="1" applyProtection="1">
      <alignment horizontal="left" vertical="center"/>
    </xf>
    <xf numFmtId="0" fontId="23" fillId="8" borderId="8" xfId="0" applyFont="1" applyFill="1" applyBorder="1" applyAlignment="1" applyProtection="1">
      <alignment horizontal="left" vertical="center" wrapText="1"/>
    </xf>
    <xf numFmtId="0" fontId="23" fillId="8" borderId="8" xfId="0" applyFont="1" applyFill="1" applyBorder="1" applyAlignment="1" applyProtection="1">
      <alignment horizontal="left" vertical="top"/>
      <protection locked="0"/>
    </xf>
    <xf numFmtId="0" fontId="21" fillId="8" borderId="8" xfId="0" applyFont="1" applyFill="1" applyBorder="1" applyAlignment="1" applyProtection="1">
      <alignment horizontal="left" vertical="top"/>
      <protection locked="0"/>
    </xf>
    <xf numFmtId="0" fontId="18" fillId="3" borderId="8" xfId="0" applyFont="1" applyFill="1" applyBorder="1" applyAlignment="1" applyProtection="1">
      <alignment horizontal="center" vertical="top"/>
    </xf>
    <xf numFmtId="0" fontId="21" fillId="8" borderId="5" xfId="0" applyFont="1" applyFill="1" applyBorder="1" applyAlignment="1" applyProtection="1">
      <alignment horizontal="left" vertical="top"/>
      <protection locked="0"/>
    </xf>
    <xf numFmtId="0" fontId="23" fillId="0" borderId="14" xfId="0" applyFont="1" applyFill="1" applyBorder="1" applyAlignment="1" applyProtection="1">
      <alignment vertical="top" wrapText="1"/>
    </xf>
    <xf numFmtId="0" fontId="23" fillId="0" borderId="14" xfId="0" applyFont="1" applyFill="1" applyBorder="1" applyAlignment="1" applyProtection="1">
      <alignment vertical="top" wrapText="1"/>
      <protection locked="0"/>
    </xf>
    <xf numFmtId="0" fontId="18" fillId="4" borderId="7" xfId="2" applyFont="1" applyFill="1" applyBorder="1" applyAlignment="1" applyProtection="1">
      <alignment horizontal="left" vertical="center"/>
      <protection locked="0"/>
    </xf>
    <xf numFmtId="0" fontId="18" fillId="4" borderId="8" xfId="2" applyFont="1" applyFill="1" applyBorder="1" applyAlignment="1" applyProtection="1">
      <alignment horizontal="left" vertical="center"/>
      <protection locked="0"/>
    </xf>
    <xf numFmtId="0" fontId="18" fillId="4" borderId="5" xfId="2" applyFont="1" applyFill="1" applyBorder="1" applyAlignment="1" applyProtection="1">
      <alignment horizontal="left" vertical="center"/>
      <protection locked="0"/>
    </xf>
    <xf numFmtId="0" fontId="23" fillId="0" borderId="0" xfId="2" applyFont="1" applyAlignment="1" applyProtection="1">
      <alignment vertical="center"/>
      <protection locked="0"/>
    </xf>
    <xf numFmtId="0" fontId="21" fillId="0" borderId="0" xfId="2" applyFont="1" applyProtection="1">
      <protection locked="0"/>
    </xf>
    <xf numFmtId="0" fontId="21" fillId="0" borderId="0" xfId="0" applyFont="1" applyBorder="1" applyAlignment="1" applyProtection="1">
      <alignment horizontal="left" vertical="top"/>
    </xf>
    <xf numFmtId="0" fontId="21" fillId="0" borderId="0" xfId="0" applyFont="1" applyFill="1" applyBorder="1" applyAlignment="1" applyProtection="1">
      <alignment horizontal="left" vertical="top"/>
    </xf>
    <xf numFmtId="0" fontId="38" fillId="3" borderId="0" xfId="0" applyFont="1" applyFill="1" applyBorder="1" applyAlignment="1" applyProtection="1">
      <alignment horizontal="center" vertical="center"/>
    </xf>
    <xf numFmtId="0" fontId="23" fillId="0" borderId="0" xfId="0" applyFont="1" applyBorder="1" applyAlignment="1" applyProtection="1">
      <alignment horizontal="left" vertical="top"/>
    </xf>
    <xf numFmtId="0" fontId="21" fillId="0" borderId="6" xfId="2" applyFont="1" applyFill="1" applyBorder="1" applyAlignment="1" applyProtection="1">
      <alignment horizontal="left" vertical="top" wrapText="1"/>
    </xf>
    <xf numFmtId="0" fontId="21" fillId="0" borderId="0" xfId="2" applyFont="1" applyAlignment="1" applyProtection="1">
      <alignment horizontal="left" vertical="top" wrapText="1"/>
    </xf>
    <xf numFmtId="0" fontId="23" fillId="0" borderId="6" xfId="0" applyFont="1" applyFill="1" applyBorder="1" applyAlignment="1" applyProtection="1">
      <alignment horizontal="left" vertical="top" wrapText="1"/>
    </xf>
    <xf numFmtId="0" fontId="18" fillId="3" borderId="0" xfId="2" applyFont="1" applyFill="1" applyBorder="1" applyAlignment="1" applyProtection="1">
      <alignment horizontal="center" vertical="top"/>
    </xf>
    <xf numFmtId="0" fontId="23" fillId="0" borderId="0" xfId="2" applyFont="1" applyAlignment="1"/>
    <xf numFmtId="0" fontId="23" fillId="0" borderId="0" xfId="2" applyFont="1" applyAlignment="1">
      <alignment vertical="center"/>
    </xf>
    <xf numFmtId="0" fontId="18" fillId="4" borderId="6" xfId="2" applyFont="1" applyFill="1" applyBorder="1" applyAlignment="1" applyProtection="1">
      <alignment horizontal="left" vertical="center"/>
    </xf>
    <xf numFmtId="0" fontId="23" fillId="0" borderId="0" xfId="2" applyFont="1"/>
    <xf numFmtId="0" fontId="23" fillId="0" borderId="0" xfId="2" applyFont="1" applyAlignment="1">
      <alignment horizontal="justify" vertical="center"/>
    </xf>
    <xf numFmtId="0" fontId="23" fillId="0" borderId="0" xfId="2" applyFont="1" applyAlignment="1">
      <alignment horizontal="left" vertical="center" indent="1"/>
    </xf>
    <xf numFmtId="0" fontId="23" fillId="0" borderId="0" xfId="2" applyFont="1" applyBorder="1" applyAlignment="1">
      <alignment horizontal="left" vertical="center" wrapText="1" indent="1"/>
    </xf>
    <xf numFmtId="0" fontId="21" fillId="0" borderId="0" xfId="2" applyFont="1" applyAlignment="1">
      <alignment horizontal="justify" vertical="center"/>
    </xf>
    <xf numFmtId="0" fontId="46" fillId="0" borderId="0" xfId="2" applyFont="1" applyAlignment="1">
      <alignment horizontal="justify" vertical="center"/>
    </xf>
    <xf numFmtId="0" fontId="4" fillId="0" borderId="0" xfId="2"/>
    <xf numFmtId="0" fontId="46" fillId="0" borderId="0" xfId="2" applyFont="1" applyAlignment="1">
      <alignment wrapText="1"/>
    </xf>
    <xf numFmtId="0" fontId="23" fillId="0" borderId="0" xfId="2" applyFont="1" applyAlignment="1">
      <alignment horizontal="left" vertical="center" wrapText="1" indent="4"/>
    </xf>
    <xf numFmtId="0" fontId="23" fillId="0" borderId="0" xfId="2" applyFont="1" applyAlignment="1">
      <alignment horizontal="left" vertical="center" indent="4"/>
    </xf>
    <xf numFmtId="0" fontId="23" fillId="0" borderId="0" xfId="2" applyFont="1" applyAlignment="1">
      <alignment wrapText="1"/>
    </xf>
    <xf numFmtId="0" fontId="21" fillId="0" borderId="6" xfId="0" applyFont="1" applyBorder="1" applyProtection="1"/>
    <xf numFmtId="0" fontId="23" fillId="9" borderId="6" xfId="0" applyFont="1" applyFill="1" applyBorder="1" applyProtection="1"/>
    <xf numFmtId="0" fontId="23" fillId="10" borderId="6" xfId="0" applyFont="1" applyFill="1" applyBorder="1" applyProtection="1"/>
    <xf numFmtId="0" fontId="21" fillId="0" borderId="0" xfId="0" applyFont="1" applyAlignment="1">
      <alignment horizontal="left"/>
    </xf>
    <xf numFmtId="0" fontId="23" fillId="0" borderId="0" xfId="0" applyFont="1" applyAlignment="1">
      <alignment horizontal="left"/>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4" xfId="0" applyFont="1" applyBorder="1" applyAlignment="1">
      <alignment horizontal="left" vertical="top"/>
    </xf>
    <xf numFmtId="0" fontId="28" fillId="0" borderId="0" xfId="0" applyFont="1" applyFill="1" applyBorder="1" applyAlignment="1">
      <alignment horizontal="left" vertical="top"/>
    </xf>
    <xf numFmtId="0" fontId="23" fillId="0" borderId="0" xfId="0" applyFont="1" applyAlignment="1"/>
    <xf numFmtId="0" fontId="21" fillId="0" borderId="0" xfId="0" applyFont="1" applyAlignment="1" applyProtection="1"/>
    <xf numFmtId="0" fontId="23" fillId="0" borderId="0" xfId="0" applyFont="1" applyAlignment="1" applyProtection="1">
      <alignment horizontal="left"/>
    </xf>
    <xf numFmtId="0" fontId="32" fillId="5" borderId="5" xfId="0" applyFont="1" applyFill="1" applyBorder="1" applyAlignment="1" applyProtection="1">
      <alignment vertical="top" wrapText="1"/>
    </xf>
    <xf numFmtId="0" fontId="21" fillId="10" borderId="6" xfId="0" applyFont="1" applyFill="1" applyBorder="1" applyAlignment="1" applyProtection="1">
      <alignment vertical="top" wrapText="1"/>
    </xf>
    <xf numFmtId="0" fontId="4" fillId="0" borderId="0" xfId="2" applyFont="1" applyAlignment="1" applyProtection="1">
      <alignment horizontal="left" vertical="top"/>
    </xf>
    <xf numFmtId="0" fontId="23" fillId="0" borderId="0" xfId="2" applyFont="1" applyAlignment="1" applyProtection="1">
      <alignment horizontal="left" vertical="top"/>
    </xf>
    <xf numFmtId="0" fontId="23" fillId="0" borderId="0" xfId="2" applyFont="1" applyBorder="1" applyAlignment="1" applyProtection="1">
      <alignment horizontal="left" vertical="top"/>
    </xf>
    <xf numFmtId="0" fontId="21" fillId="0" borderId="0" xfId="2" applyFont="1" applyFill="1" applyBorder="1" applyAlignment="1" applyProtection="1">
      <alignment horizontal="left" vertical="top"/>
    </xf>
    <xf numFmtId="0" fontId="23" fillId="0" borderId="0" xfId="2" applyFont="1" applyBorder="1" applyAlignment="1" applyProtection="1">
      <alignment horizontal="left" vertical="top" wrapText="1"/>
    </xf>
    <xf numFmtId="0" fontId="41" fillId="3" borderId="13" xfId="2" applyFont="1" applyFill="1" applyBorder="1" applyAlignment="1" applyProtection="1"/>
    <xf numFmtId="0" fontId="23" fillId="3" borderId="9" xfId="2" applyFont="1" applyFill="1" applyBorder="1" applyAlignment="1" applyProtection="1">
      <alignment horizontal="left" vertical="top" wrapText="1"/>
    </xf>
    <xf numFmtId="0" fontId="21" fillId="0" borderId="6" xfId="2" applyFont="1" applyBorder="1" applyAlignment="1" applyProtection="1">
      <alignment horizontal="left" vertical="top"/>
    </xf>
    <xf numFmtId="0" fontId="21" fillId="0" borderId="5" xfId="2" applyFont="1" applyBorder="1" applyAlignment="1" applyProtection="1">
      <alignment horizontal="left" vertical="top" wrapText="1"/>
    </xf>
    <xf numFmtId="0" fontId="21" fillId="0" borderId="6" xfId="2" applyFont="1" applyBorder="1" applyAlignment="1" applyProtection="1">
      <alignment horizontal="left" vertical="top" wrapText="1"/>
    </xf>
    <xf numFmtId="0" fontId="21" fillId="5" borderId="6" xfId="2" applyFont="1" applyFill="1" applyBorder="1" applyAlignment="1" applyProtection="1">
      <alignment horizontal="left" vertical="top" wrapText="1"/>
    </xf>
    <xf numFmtId="0" fontId="21" fillId="10" borderId="6" xfId="2" applyFont="1" applyFill="1" applyBorder="1" applyAlignment="1" applyProtection="1">
      <alignment horizontal="left" vertical="top" wrapText="1"/>
    </xf>
    <xf numFmtId="0" fontId="41" fillId="3" borderId="6" xfId="2" applyFont="1" applyFill="1" applyBorder="1" applyAlignment="1" applyProtection="1"/>
    <xf numFmtId="0" fontId="21" fillId="0" borderId="0" xfId="2" applyFont="1" applyAlignment="1" applyProtection="1">
      <alignment horizontal="left"/>
    </xf>
    <xf numFmtId="0" fontId="18" fillId="4" borderId="6" xfId="2" applyFont="1" applyFill="1" applyBorder="1" applyProtection="1"/>
    <xf numFmtId="0" fontId="23" fillId="4" borderId="6" xfId="2" applyFont="1" applyFill="1" applyBorder="1" applyAlignment="1" applyProtection="1">
      <alignment vertical="top" wrapText="1"/>
    </xf>
    <xf numFmtId="0" fontId="23" fillId="4" borderId="6" xfId="2" applyFont="1" applyFill="1" applyBorder="1" applyAlignment="1" applyProtection="1">
      <alignment horizontal="left" vertical="top"/>
    </xf>
    <xf numFmtId="0" fontId="19" fillId="4" borderId="6" xfId="2" applyFont="1" applyFill="1" applyBorder="1" applyAlignment="1" applyProtection="1">
      <alignment horizontal="left" vertical="top" wrapText="1"/>
    </xf>
    <xf numFmtId="0" fontId="23" fillId="4" borderId="6" xfId="2" applyFont="1" applyFill="1" applyBorder="1" applyAlignment="1" applyProtection="1">
      <alignment horizontal="left" vertical="top" wrapText="1"/>
    </xf>
    <xf numFmtId="0" fontId="41" fillId="3" borderId="12" xfId="2" applyFont="1" applyFill="1" applyBorder="1" applyAlignment="1" applyProtection="1"/>
    <xf numFmtId="0" fontId="23" fillId="0" borderId="6" xfId="2" applyFont="1" applyBorder="1" applyAlignment="1" applyProtection="1">
      <alignment horizontal="left" vertical="top"/>
    </xf>
    <xf numFmtId="0" fontId="23" fillId="0" borderId="6" xfId="2" applyFont="1" applyBorder="1" applyAlignment="1" applyProtection="1">
      <alignment vertical="top" wrapText="1"/>
    </xf>
    <xf numFmtId="49" fontId="23" fillId="0" borderId="6" xfId="2" applyNumberFormat="1" applyFont="1" applyFill="1" applyBorder="1" applyAlignment="1" applyProtection="1">
      <alignment horizontal="left" vertical="top" wrapText="1"/>
    </xf>
    <xf numFmtId="0" fontId="23" fillId="0" borderId="6" xfId="2" applyFont="1" applyBorder="1" applyAlignment="1" applyProtection="1">
      <alignment horizontal="left" vertical="top"/>
      <protection locked="0"/>
    </xf>
    <xf numFmtId="0" fontId="19" fillId="0" borderId="6" xfId="2" applyFont="1" applyBorder="1" applyAlignment="1" applyProtection="1">
      <alignment horizontal="left" vertical="top" wrapText="1"/>
    </xf>
    <xf numFmtId="0" fontId="23" fillId="0" borderId="6" xfId="2" applyFont="1" applyBorder="1" applyAlignment="1" applyProtection="1">
      <alignment horizontal="left" vertical="top" wrapText="1"/>
    </xf>
    <xf numFmtId="0" fontId="23" fillId="0" borderId="6" xfId="2" applyFont="1" applyFill="1" applyBorder="1" applyAlignment="1" applyProtection="1">
      <alignment horizontal="left" vertical="top" wrapText="1"/>
    </xf>
    <xf numFmtId="0" fontId="23" fillId="0" borderId="6" xfId="2" applyFont="1" applyBorder="1" applyAlignment="1" applyProtection="1">
      <alignment horizontal="left" vertical="top" wrapText="1"/>
      <protection locked="0"/>
    </xf>
    <xf numFmtId="0" fontId="23" fillId="0" borderId="6" xfId="2" applyFont="1" applyFill="1" applyBorder="1" applyAlignment="1" applyProtection="1">
      <alignment vertical="top" wrapText="1"/>
    </xf>
    <xf numFmtId="0" fontId="20" fillId="4" borderId="6" xfId="2" applyFont="1" applyFill="1" applyBorder="1" applyAlignment="1" applyProtection="1">
      <alignment vertical="top" wrapText="1"/>
    </xf>
    <xf numFmtId="0" fontId="20" fillId="4" borderId="6" xfId="2" applyFont="1" applyFill="1" applyBorder="1" applyAlignment="1" applyProtection="1">
      <alignment horizontal="left" vertical="top" wrapText="1"/>
    </xf>
    <xf numFmtId="0" fontId="20" fillId="4" borderId="6" xfId="2" applyFont="1" applyFill="1" applyBorder="1" applyAlignment="1" applyProtection="1">
      <alignment horizontal="left" vertical="top"/>
      <protection locked="0"/>
    </xf>
    <xf numFmtId="0" fontId="20" fillId="4" borderId="6" xfId="2" applyFont="1" applyFill="1" applyBorder="1" applyAlignment="1" applyProtection="1">
      <alignment horizontal="left" vertical="top" wrapText="1"/>
      <protection locked="0"/>
    </xf>
    <xf numFmtId="0" fontId="20" fillId="3" borderId="12" xfId="2" applyFont="1" applyFill="1" applyBorder="1" applyAlignment="1" applyProtection="1"/>
    <xf numFmtId="0" fontId="20" fillId="0" borderId="0" xfId="2" applyFont="1" applyProtection="1"/>
    <xf numFmtId="0" fontId="19" fillId="0" borderId="6" xfId="2" applyFont="1" applyBorder="1" applyAlignment="1" applyProtection="1">
      <alignment horizontal="left" vertical="top" wrapText="1"/>
      <protection locked="0"/>
    </xf>
    <xf numFmtId="0" fontId="23" fillId="0" borderId="5" xfId="2" applyFont="1" applyBorder="1" applyProtection="1"/>
    <xf numFmtId="0" fontId="23" fillId="0" borderId="6" xfId="2" applyFont="1" applyBorder="1" applyProtection="1"/>
    <xf numFmtId="0" fontId="21" fillId="0" borderId="6" xfId="2" applyFont="1" applyFill="1" applyBorder="1" applyProtection="1"/>
    <xf numFmtId="0" fontId="23" fillId="0" borderId="6" xfId="2" applyFont="1" applyFill="1" applyBorder="1" applyAlignment="1" applyProtection="1">
      <alignment horizontal="left" vertical="top"/>
      <protection locked="0"/>
    </xf>
    <xf numFmtId="0" fontId="19" fillId="0" borderId="6" xfId="2" applyFont="1" applyFill="1" applyBorder="1" applyAlignment="1" applyProtection="1">
      <alignment horizontal="left" vertical="top" wrapText="1"/>
      <protection locked="0"/>
    </xf>
    <xf numFmtId="0" fontId="23" fillId="0" borderId="6" xfId="2" applyFont="1" applyFill="1" applyBorder="1" applyAlignment="1" applyProtection="1">
      <alignment horizontal="left" vertical="top" wrapText="1"/>
      <protection locked="0"/>
    </xf>
    <xf numFmtId="0" fontId="23" fillId="0" borderId="0" xfId="2" applyFont="1" applyFill="1" applyProtection="1"/>
    <xf numFmtId="0" fontId="23" fillId="0" borderId="6" xfId="2" applyFont="1" applyFill="1" applyBorder="1" applyAlignment="1" applyProtection="1">
      <alignment horizontal="left" vertical="top"/>
    </xf>
    <xf numFmtId="0" fontId="20" fillId="0" borderId="0" xfId="2" applyFont="1" applyFill="1" applyProtection="1"/>
    <xf numFmtId="0" fontId="19" fillId="0" borderId="6" xfId="2" applyFont="1" applyFill="1" applyBorder="1" applyAlignment="1" applyProtection="1">
      <alignment horizontal="left" vertical="top" wrapText="1"/>
    </xf>
    <xf numFmtId="0" fontId="19" fillId="0" borderId="6" xfId="2" applyFont="1" applyFill="1" applyBorder="1" applyAlignment="1" applyProtection="1">
      <alignment horizontal="left" vertical="top"/>
    </xf>
    <xf numFmtId="49" fontId="19" fillId="0" borderId="6" xfId="2" applyNumberFormat="1" applyFont="1" applyFill="1" applyBorder="1" applyAlignment="1" applyProtection="1">
      <alignment horizontal="left" vertical="top" wrapText="1"/>
    </xf>
    <xf numFmtId="0" fontId="23" fillId="0" borderId="7" xfId="2" applyFont="1" applyBorder="1" applyAlignment="1" applyProtection="1">
      <alignment horizontal="left" vertical="top" wrapText="1"/>
      <protection locked="0"/>
    </xf>
    <xf numFmtId="0" fontId="23" fillId="0" borderId="5" xfId="2" applyFont="1" applyFill="1" applyBorder="1" applyAlignment="1" applyProtection="1">
      <alignment horizontal="left" vertical="top" wrapText="1"/>
    </xf>
    <xf numFmtId="0" fontId="23" fillId="0" borderId="0" xfId="2" applyFont="1" applyAlignment="1" applyProtection="1">
      <alignment vertical="top" wrapText="1"/>
    </xf>
    <xf numFmtId="0" fontId="23" fillId="0" borderId="5" xfId="2" applyFont="1" applyBorder="1" applyAlignment="1" applyProtection="1">
      <alignment vertical="top" wrapText="1"/>
    </xf>
    <xf numFmtId="0" fontId="23" fillId="0" borderId="5" xfId="2" applyFont="1" applyFill="1" applyBorder="1" applyAlignment="1" applyProtection="1">
      <alignment horizontal="left" vertical="top"/>
    </xf>
    <xf numFmtId="0" fontId="23" fillId="0" borderId="6" xfId="2" applyFont="1" applyBorder="1" applyAlignment="1" applyProtection="1">
      <alignment vertical="top" wrapText="1"/>
      <protection locked="0"/>
    </xf>
    <xf numFmtId="0" fontId="41" fillId="3" borderId="14" xfId="2" applyFont="1" applyFill="1" applyBorder="1" applyAlignment="1" applyProtection="1"/>
    <xf numFmtId="0" fontId="23" fillId="0" borderId="0" xfId="2" applyFont="1" applyBorder="1" applyAlignment="1" applyProtection="1">
      <alignment vertical="top" wrapText="1"/>
    </xf>
    <xf numFmtId="0" fontId="19" fillId="0" borderId="0" xfId="2" applyFont="1" applyAlignment="1" applyProtection="1">
      <alignment horizontal="left" vertical="top" wrapText="1"/>
    </xf>
    <xf numFmtId="0" fontId="23" fillId="0" borderId="0" xfId="2" applyFont="1" applyAlignment="1" applyProtection="1">
      <alignment horizontal="left" vertical="top" wrapText="1"/>
    </xf>
    <xf numFmtId="0" fontId="23" fillId="0" borderId="0" xfId="2" applyFont="1" applyFill="1" applyBorder="1" applyAlignment="1" applyProtection="1">
      <alignment horizontal="left" vertical="top" wrapText="1"/>
    </xf>
    <xf numFmtId="0" fontId="21" fillId="0" borderId="0" xfId="2" applyFont="1" applyBorder="1" applyAlignment="1" applyProtection="1">
      <alignment horizontal="left" vertical="top" wrapText="1"/>
    </xf>
    <xf numFmtId="0" fontId="21" fillId="0" borderId="0" xfId="2" applyFont="1" applyBorder="1" applyAlignment="1" applyProtection="1">
      <alignment vertical="top" wrapText="1"/>
    </xf>
    <xf numFmtId="0" fontId="21" fillId="0" borderId="0" xfId="2" applyFont="1" applyAlignment="1" applyProtection="1">
      <alignment vertical="top" wrapText="1"/>
    </xf>
    <xf numFmtId="49" fontId="23" fillId="0" borderId="0" xfId="2" applyNumberFormat="1" applyFont="1" applyFill="1" applyBorder="1" applyAlignment="1" applyProtection="1">
      <alignment horizontal="left" vertical="top" wrapText="1"/>
    </xf>
    <xf numFmtId="0" fontId="23" fillId="0" borderId="0" xfId="2" applyFont="1" applyFill="1" applyBorder="1" applyAlignment="1" applyProtection="1">
      <alignment horizontal="left" vertical="top"/>
    </xf>
    <xf numFmtId="0" fontId="23" fillId="0" borderId="0" xfId="2" applyFont="1" applyBorder="1" applyAlignment="1" applyProtection="1">
      <alignment vertical="top"/>
    </xf>
    <xf numFmtId="0" fontId="21" fillId="0" borderId="0" xfId="2" applyFont="1" applyBorder="1" applyAlignment="1" applyProtection="1">
      <alignment vertical="top"/>
    </xf>
    <xf numFmtId="0" fontId="21" fillId="0" borderId="0" xfId="2" applyFont="1" applyAlignment="1" applyProtection="1">
      <alignment vertical="top"/>
    </xf>
    <xf numFmtId="0" fontId="23" fillId="0" borderId="6" xfId="2" applyFont="1" applyBorder="1" applyAlignment="1" applyProtection="1">
      <alignment vertical="top"/>
    </xf>
    <xf numFmtId="0" fontId="23" fillId="3" borderId="13" xfId="2" applyFont="1" applyFill="1" applyBorder="1" applyAlignment="1" applyProtection="1"/>
    <xf numFmtId="0" fontId="23" fillId="3" borderId="6" xfId="2" applyFont="1" applyFill="1" applyBorder="1" applyAlignment="1" applyProtection="1"/>
    <xf numFmtId="0" fontId="23" fillId="3" borderId="12" xfId="2" applyFont="1" applyFill="1" applyBorder="1" applyAlignment="1" applyProtection="1"/>
    <xf numFmtId="0" fontId="23" fillId="4" borderId="6" xfId="2" applyFont="1" applyFill="1" applyBorder="1" applyAlignment="1" applyProtection="1">
      <alignment horizontal="left" vertical="top"/>
      <protection locked="0"/>
    </xf>
    <xf numFmtId="0" fontId="23" fillId="4" borderId="6" xfId="2" applyFont="1" applyFill="1" applyBorder="1" applyAlignment="1" applyProtection="1">
      <alignment horizontal="left" vertical="top" wrapText="1"/>
      <protection locked="0"/>
    </xf>
    <xf numFmtId="0" fontId="21" fillId="4" borderId="6" xfId="2" applyFont="1" applyFill="1" applyBorder="1" applyProtection="1"/>
    <xf numFmtId="0" fontId="28" fillId="0" borderId="0" xfId="0" applyFont="1" applyAlignment="1"/>
    <xf numFmtId="0" fontId="18" fillId="3" borderId="11" xfId="2" applyFont="1" applyFill="1" applyBorder="1" applyAlignment="1" applyProtection="1">
      <alignment horizontal="center" vertical="top"/>
    </xf>
    <xf numFmtId="0" fontId="23" fillId="0" borderId="6" xfId="0" applyFont="1" applyFill="1" applyBorder="1" applyAlignment="1" applyProtection="1">
      <alignment horizontal="left" vertical="top" wrapText="1"/>
    </xf>
    <xf numFmtId="0" fontId="28" fillId="0" borderId="6" xfId="0" applyFont="1" applyFill="1" applyBorder="1" applyAlignment="1" applyProtection="1">
      <alignment horizontal="left" vertical="top" wrapText="1"/>
      <protection locked="0"/>
    </xf>
    <xf numFmtId="0" fontId="23" fillId="0" borderId="6" xfId="0" applyFont="1" applyFill="1" applyBorder="1" applyAlignment="1" applyProtection="1">
      <alignment horizontal="center" vertical="center" wrapText="1"/>
    </xf>
    <xf numFmtId="0" fontId="23" fillId="0" borderId="0"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top" wrapText="1"/>
    </xf>
    <xf numFmtId="0" fontId="23" fillId="0" borderId="6" xfId="0" applyFont="1" applyFill="1" applyBorder="1" applyAlignment="1" applyProtection="1">
      <alignment horizontal="left" vertical="top" wrapText="1"/>
    </xf>
    <xf numFmtId="0" fontId="23" fillId="0" borderId="6" xfId="0" applyFont="1" applyFill="1" applyBorder="1" applyAlignment="1" applyProtection="1">
      <alignment horizontal="left" vertical="top" wrapText="1"/>
    </xf>
    <xf numFmtId="0" fontId="23" fillId="9" borderId="7" xfId="2" applyFont="1" applyFill="1" applyBorder="1" applyAlignment="1" applyProtection="1">
      <alignment horizontal="left" vertical="top"/>
      <protection locked="0"/>
    </xf>
    <xf numFmtId="0" fontId="23" fillId="9" borderId="8" xfId="2" applyFont="1" applyFill="1" applyBorder="1" applyAlignment="1" applyProtection="1">
      <alignment horizontal="left" vertical="top"/>
      <protection locked="0"/>
    </xf>
    <xf numFmtId="0" fontId="23" fillId="9" borderId="5" xfId="2" applyFont="1" applyFill="1" applyBorder="1" applyAlignment="1" applyProtection="1">
      <alignment horizontal="left" vertical="top"/>
      <protection locked="0"/>
    </xf>
    <xf numFmtId="0" fontId="25" fillId="0" borderId="6" xfId="2" applyFont="1" applyBorder="1" applyAlignment="1" applyProtection="1">
      <alignment horizontal="left" vertical="top"/>
    </xf>
    <xf numFmtId="0" fontId="23" fillId="9" borderId="8" xfId="2" applyFont="1" applyFill="1" applyBorder="1" applyAlignment="1" applyProtection="1">
      <alignment vertical="top"/>
      <protection locked="0"/>
    </xf>
    <xf numFmtId="0" fontId="23" fillId="9" borderId="5" xfId="2" applyFont="1" applyFill="1" applyBorder="1" applyAlignment="1" applyProtection="1">
      <alignment vertical="top"/>
      <protection locked="0"/>
    </xf>
    <xf numFmtId="0" fontId="21" fillId="0" borderId="7" xfId="0" applyFont="1" applyFill="1" applyBorder="1" applyAlignment="1" applyProtection="1">
      <alignment horizontal="left" vertical="top" wrapText="1"/>
    </xf>
    <xf numFmtId="0" fontId="21" fillId="0" borderId="8" xfId="0" applyFont="1" applyFill="1" applyBorder="1" applyAlignment="1" applyProtection="1">
      <alignment horizontal="left" vertical="top" wrapText="1"/>
    </xf>
    <xf numFmtId="0" fontId="21" fillId="0" borderId="5" xfId="0" applyFont="1" applyFill="1" applyBorder="1" applyAlignment="1" applyProtection="1">
      <alignment horizontal="left" vertical="top" wrapText="1"/>
    </xf>
    <xf numFmtId="0" fontId="23" fillId="5" borderId="7" xfId="0" applyFont="1" applyFill="1" applyBorder="1" applyAlignment="1" applyProtection="1">
      <alignment horizontal="left" vertical="top" wrapText="1"/>
      <protection locked="0"/>
    </xf>
    <xf numFmtId="0" fontId="23" fillId="5" borderId="8" xfId="0" applyFont="1" applyFill="1" applyBorder="1" applyAlignment="1" applyProtection="1">
      <alignment horizontal="left" vertical="top" wrapText="1"/>
      <protection locked="0"/>
    </xf>
    <xf numFmtId="0" fontId="23" fillId="5" borderId="5"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xf>
    <xf numFmtId="0" fontId="21" fillId="2" borderId="6" xfId="0" applyFont="1" applyFill="1" applyBorder="1" applyAlignment="1" applyProtection="1">
      <alignment horizontal="left" vertical="top"/>
    </xf>
    <xf numFmtId="0" fontId="21" fillId="2" borderId="7" xfId="0" applyFont="1" applyFill="1" applyBorder="1" applyAlignment="1" applyProtection="1">
      <alignment horizontal="left" vertical="top"/>
    </xf>
    <xf numFmtId="0" fontId="21" fillId="2" borderId="8" xfId="0" applyFont="1" applyFill="1" applyBorder="1" applyAlignment="1" applyProtection="1">
      <alignment horizontal="left" vertical="top"/>
    </xf>
    <xf numFmtId="0" fontId="21" fillId="2" borderId="5" xfId="0" applyFont="1" applyFill="1" applyBorder="1" applyAlignment="1" applyProtection="1">
      <alignment horizontal="left" vertical="top"/>
    </xf>
    <xf numFmtId="0" fontId="23" fillId="5" borderId="7" xfId="0" applyFont="1" applyFill="1" applyBorder="1" applyAlignment="1" applyProtection="1">
      <alignment horizontal="center" vertical="top" wrapText="1"/>
      <protection locked="0"/>
    </xf>
    <xf numFmtId="0" fontId="23" fillId="5" borderId="8" xfId="0" applyFont="1" applyFill="1" applyBorder="1" applyAlignment="1" applyProtection="1">
      <alignment horizontal="center" vertical="top" wrapText="1"/>
      <protection locked="0"/>
    </xf>
    <xf numFmtId="0" fontId="23" fillId="5" borderId="5" xfId="0" applyFont="1" applyFill="1" applyBorder="1" applyAlignment="1" applyProtection="1">
      <alignment horizontal="center" vertical="top" wrapText="1"/>
      <protection locked="0"/>
    </xf>
    <xf numFmtId="0" fontId="18" fillId="3" borderId="7" xfId="1" applyFont="1" applyFill="1" applyBorder="1" applyAlignment="1" applyProtection="1">
      <alignment horizontal="center" vertical="center" wrapText="1"/>
    </xf>
    <xf numFmtId="0" fontId="18" fillId="3" borderId="8" xfId="1" applyFont="1" applyFill="1" applyBorder="1" applyAlignment="1" applyProtection="1">
      <alignment horizontal="center" vertical="center" wrapText="1"/>
    </xf>
    <xf numFmtId="0" fontId="18" fillId="3" borderId="5" xfId="1" applyFont="1" applyFill="1" applyBorder="1" applyAlignment="1" applyProtection="1">
      <alignment horizontal="center" vertical="center" wrapText="1"/>
    </xf>
    <xf numFmtId="0" fontId="21" fillId="0" borderId="6" xfId="0" applyFont="1" applyFill="1" applyBorder="1" applyAlignment="1" applyProtection="1">
      <alignment horizontal="left" vertical="top"/>
    </xf>
    <xf numFmtId="0" fontId="1" fillId="0" borderId="6" xfId="0" applyFont="1" applyFill="1" applyBorder="1" applyAlignment="1" applyProtection="1">
      <alignment vertical="top" wrapText="1"/>
    </xf>
    <xf numFmtId="0" fontId="3" fillId="0" borderId="6" xfId="0" applyFont="1" applyFill="1" applyBorder="1" applyAlignment="1" applyProtection="1">
      <alignment vertical="top" wrapText="1"/>
    </xf>
    <xf numFmtId="0" fontId="23" fillId="10" borderId="7" xfId="0" applyFont="1" applyFill="1" applyBorder="1" applyAlignment="1" applyProtection="1">
      <alignment horizontal="left"/>
    </xf>
    <xf numFmtId="0" fontId="23" fillId="10" borderId="8" xfId="0" applyFont="1" applyFill="1" applyBorder="1" applyAlignment="1" applyProtection="1">
      <alignment horizontal="left"/>
    </xf>
    <xf numFmtId="0" fontId="23" fillId="10" borderId="5" xfId="0" applyFont="1" applyFill="1" applyBorder="1" applyAlignment="1" applyProtection="1">
      <alignment horizontal="left"/>
    </xf>
    <xf numFmtId="0" fontId="23" fillId="9" borderId="7" xfId="0" applyFont="1" applyFill="1" applyBorder="1" applyAlignment="1" applyProtection="1">
      <alignment horizontal="left" vertical="top" wrapText="1"/>
      <protection locked="0"/>
    </xf>
    <xf numFmtId="0" fontId="23" fillId="9" borderId="8" xfId="0" applyFont="1" applyFill="1" applyBorder="1" applyAlignment="1" applyProtection="1">
      <alignment horizontal="left" vertical="top" wrapText="1"/>
      <protection locked="0"/>
    </xf>
    <xf numFmtId="0" fontId="23" fillId="9" borderId="5" xfId="0" applyFont="1" applyFill="1" applyBorder="1" applyAlignment="1" applyProtection="1">
      <alignment horizontal="left" vertical="top" wrapText="1"/>
      <protection locked="0"/>
    </xf>
    <xf numFmtId="0" fontId="18" fillId="3" borderId="7" xfId="1" applyFont="1" applyFill="1" applyBorder="1" applyAlignment="1" applyProtection="1">
      <alignment horizontal="center" vertical="top" wrapText="1"/>
    </xf>
    <xf numFmtId="0" fontId="18" fillId="3" borderId="8" xfId="1" applyFont="1" applyFill="1" applyBorder="1" applyAlignment="1" applyProtection="1">
      <alignment horizontal="center" vertical="top" wrapText="1"/>
    </xf>
    <xf numFmtId="0" fontId="18" fillId="3" borderId="5" xfId="1" applyFont="1" applyFill="1" applyBorder="1" applyAlignment="1" applyProtection="1">
      <alignment horizontal="center" vertical="top" wrapText="1"/>
    </xf>
    <xf numFmtId="0" fontId="23" fillId="8" borderId="7" xfId="0" applyFont="1" applyFill="1" applyBorder="1" applyAlignment="1" applyProtection="1">
      <alignment horizontal="left" vertical="top" wrapText="1"/>
    </xf>
    <xf numFmtId="0" fontId="23" fillId="8" borderId="5" xfId="0" applyFont="1" applyFill="1" applyBorder="1" applyAlignment="1" applyProtection="1">
      <alignment horizontal="left" vertical="top" wrapText="1"/>
    </xf>
    <xf numFmtId="0" fontId="26" fillId="0" borderId="6" xfId="0" applyFont="1" applyBorder="1" applyAlignment="1" applyProtection="1">
      <alignment horizontal="left" vertical="top"/>
    </xf>
    <xf numFmtId="0" fontId="23" fillId="5" borderId="6" xfId="0" applyFont="1" applyFill="1" applyBorder="1" applyAlignment="1" applyProtection="1">
      <alignment horizontal="left" vertical="top" wrapText="1"/>
      <protection locked="0"/>
    </xf>
    <xf numFmtId="0" fontId="2" fillId="0" borderId="6" xfId="0" applyFont="1" applyFill="1" applyBorder="1" applyAlignment="1" applyProtection="1">
      <alignment vertical="top" wrapText="1"/>
    </xf>
    <xf numFmtId="0" fontId="21" fillId="0" borderId="7" xfId="0" applyFont="1" applyBorder="1" applyAlignment="1" applyProtection="1">
      <alignment horizontal="left" vertical="top" wrapText="1"/>
    </xf>
    <xf numFmtId="0" fontId="21" fillId="0" borderId="8" xfId="0" applyFont="1" applyBorder="1" applyAlignment="1" applyProtection="1">
      <alignment horizontal="left" vertical="top" wrapText="1"/>
    </xf>
    <xf numFmtId="0" fontId="21" fillId="0" borderId="5" xfId="0" applyFont="1" applyBorder="1" applyAlignment="1" applyProtection="1">
      <alignment horizontal="left" vertical="top" wrapText="1"/>
    </xf>
    <xf numFmtId="0" fontId="23" fillId="5" borderId="6" xfId="0" applyFont="1" applyFill="1" applyBorder="1" applyAlignment="1" applyProtection="1">
      <alignment horizontal="center" vertical="top" wrapText="1"/>
      <protection locked="0"/>
    </xf>
    <xf numFmtId="0" fontId="23" fillId="8" borderId="8" xfId="0" applyFont="1" applyFill="1" applyBorder="1" applyAlignment="1" applyProtection="1">
      <alignment horizontal="left" vertical="top" wrapText="1"/>
    </xf>
    <xf numFmtId="0" fontId="26" fillId="0" borderId="6" xfId="0" applyFont="1" applyBorder="1" applyAlignment="1" applyProtection="1">
      <alignment horizontal="center" vertical="top"/>
    </xf>
    <xf numFmtId="0" fontId="3" fillId="8" borderId="7" xfId="0" applyFont="1" applyFill="1" applyBorder="1" applyAlignment="1" applyProtection="1">
      <alignment horizontal="left" vertical="top" wrapText="1"/>
    </xf>
    <xf numFmtId="0" fontId="3" fillId="8" borderId="5" xfId="0" applyFont="1" applyFill="1" applyBorder="1" applyAlignment="1" applyProtection="1">
      <alignment horizontal="left" vertical="top" wrapText="1"/>
    </xf>
    <xf numFmtId="0" fontId="18" fillId="3" borderId="7" xfId="0" applyFont="1" applyFill="1" applyBorder="1" applyAlignment="1" applyProtection="1">
      <alignment horizontal="center"/>
    </xf>
    <xf numFmtId="0" fontId="18" fillId="3" borderId="8" xfId="0" applyFont="1" applyFill="1" applyBorder="1" applyAlignment="1" applyProtection="1">
      <alignment horizontal="center"/>
    </xf>
    <xf numFmtId="0" fontId="18" fillId="3" borderId="5" xfId="0" applyFont="1" applyFill="1" applyBorder="1" applyAlignment="1" applyProtection="1">
      <alignment horizontal="center"/>
    </xf>
    <xf numFmtId="0" fontId="21" fillId="0" borderId="7" xfId="1" applyFont="1" applyFill="1" applyBorder="1" applyAlignment="1" applyProtection="1">
      <alignment horizontal="left" vertical="top" wrapText="1"/>
    </xf>
    <xf numFmtId="0" fontId="21" fillId="0" borderId="8" xfId="1" applyFont="1" applyFill="1" applyBorder="1" applyAlignment="1" applyProtection="1">
      <alignment horizontal="left" vertical="top" wrapText="1"/>
    </xf>
    <xf numFmtId="0" fontId="21" fillId="0" borderId="5" xfId="1" applyFont="1" applyFill="1" applyBorder="1" applyAlignment="1" applyProtection="1">
      <alignment horizontal="left" vertical="top" wrapText="1"/>
    </xf>
    <xf numFmtId="0" fontId="21" fillId="8" borderId="7" xfId="0" applyFont="1" applyFill="1" applyBorder="1" applyAlignment="1" applyProtection="1">
      <alignment horizontal="left"/>
    </xf>
    <xf numFmtId="0" fontId="21" fillId="8" borderId="5" xfId="0" applyFont="1" applyFill="1" applyBorder="1" applyAlignment="1" applyProtection="1">
      <alignment horizontal="left"/>
    </xf>
    <xf numFmtId="3" fontId="23" fillId="5" borderId="7" xfId="0" applyNumberFormat="1" applyFont="1" applyFill="1" applyBorder="1" applyAlignment="1" applyProtection="1">
      <alignment horizontal="left" vertical="top" wrapText="1"/>
      <protection locked="0"/>
    </xf>
    <xf numFmtId="3" fontId="23" fillId="5" borderId="8" xfId="0" applyNumberFormat="1" applyFont="1" applyFill="1" applyBorder="1" applyAlignment="1" applyProtection="1">
      <alignment horizontal="left" vertical="top" wrapText="1"/>
      <protection locked="0"/>
    </xf>
    <xf numFmtId="3" fontId="23" fillId="5" borderId="5" xfId="0" applyNumberFormat="1" applyFont="1" applyFill="1" applyBorder="1" applyAlignment="1" applyProtection="1">
      <alignment horizontal="left" vertical="top" wrapText="1"/>
      <protection locked="0"/>
    </xf>
    <xf numFmtId="0" fontId="21" fillId="0" borderId="15"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21" fillId="0" borderId="7" xfId="0" applyFont="1" applyFill="1" applyBorder="1" applyAlignment="1" applyProtection="1">
      <alignment horizontal="left" vertical="top"/>
    </xf>
    <xf numFmtId="0" fontId="21" fillId="0" borderId="8" xfId="0" applyFont="1" applyFill="1" applyBorder="1" applyAlignment="1" applyProtection="1">
      <alignment horizontal="left" vertical="top"/>
    </xf>
    <xf numFmtId="0" fontId="21" fillId="0" borderId="5" xfId="0" applyFont="1" applyFill="1" applyBorder="1" applyAlignment="1" applyProtection="1">
      <alignment horizontal="left" vertical="top"/>
    </xf>
    <xf numFmtId="164" fontId="23" fillId="5" borderId="7" xfId="0" applyNumberFormat="1" applyFont="1" applyFill="1" applyBorder="1" applyAlignment="1" applyProtection="1">
      <alignment horizontal="left" vertical="top" wrapText="1"/>
      <protection locked="0"/>
    </xf>
    <xf numFmtId="164" fontId="23" fillId="5" borderId="8" xfId="0" applyNumberFormat="1" applyFont="1" applyFill="1" applyBorder="1" applyAlignment="1" applyProtection="1">
      <alignment horizontal="left" vertical="top" wrapText="1"/>
      <protection locked="0"/>
    </xf>
    <xf numFmtId="164" fontId="23" fillId="5" borderId="5" xfId="0" applyNumberFormat="1" applyFont="1" applyFill="1" applyBorder="1" applyAlignment="1" applyProtection="1">
      <alignment horizontal="left" vertical="top" wrapText="1"/>
      <protection locked="0"/>
    </xf>
    <xf numFmtId="0" fontId="32" fillId="0" borderId="7" xfId="0" applyFont="1" applyBorder="1" applyAlignment="1" applyProtection="1">
      <alignment horizontal="left" vertical="top" wrapText="1"/>
    </xf>
    <xf numFmtId="0" fontId="32" fillId="0" borderId="8" xfId="0" applyFont="1" applyBorder="1" applyAlignment="1" applyProtection="1">
      <alignment horizontal="left" vertical="top" wrapText="1"/>
    </xf>
    <xf numFmtId="0" fontId="32" fillId="0" borderId="5" xfId="0" applyFont="1" applyBorder="1" applyAlignment="1" applyProtection="1">
      <alignment horizontal="left" vertical="top" wrapText="1"/>
    </xf>
    <xf numFmtId="0" fontId="7" fillId="0" borderId="17" xfId="0" applyFont="1" applyBorder="1" applyAlignment="1" applyProtection="1">
      <alignment horizontal="center"/>
    </xf>
    <xf numFmtId="0" fontId="7" fillId="0" borderId="19" xfId="0" applyFont="1" applyBorder="1" applyAlignment="1" applyProtection="1">
      <alignment horizontal="center"/>
    </xf>
    <xf numFmtId="0" fontId="7" fillId="0" borderId="10" xfId="0" applyFont="1" applyBorder="1" applyAlignment="1" applyProtection="1">
      <alignment horizontal="center"/>
    </xf>
    <xf numFmtId="0" fontId="7" fillId="0" borderId="16" xfId="0" applyFont="1" applyFill="1" applyBorder="1" applyAlignment="1" applyProtection="1">
      <alignment horizontal="center"/>
    </xf>
    <xf numFmtId="0" fontId="7" fillId="0" borderId="11" xfId="0" applyFont="1" applyFill="1" applyBorder="1" applyAlignment="1" applyProtection="1">
      <alignment horizontal="center"/>
    </xf>
    <xf numFmtId="0" fontId="7" fillId="0" borderId="9" xfId="0" applyFont="1" applyFill="1" applyBorder="1" applyAlignment="1" applyProtection="1">
      <alignment horizontal="center"/>
    </xf>
    <xf numFmtId="0" fontId="7" fillId="0" borderId="15"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17" xfId="0" applyFont="1" applyFill="1" applyBorder="1" applyAlignment="1" applyProtection="1">
      <alignment horizontal="center"/>
    </xf>
    <xf numFmtId="0" fontId="7" fillId="0" borderId="19"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6" xfId="0" applyFont="1" applyBorder="1" applyAlignment="1" applyProtection="1">
      <alignment horizontal="center"/>
    </xf>
    <xf numFmtId="0" fontId="7" fillId="0" borderId="11" xfId="0" applyFont="1" applyBorder="1" applyAlignment="1" applyProtection="1">
      <alignment horizontal="center"/>
    </xf>
    <xf numFmtId="0" fontId="7" fillId="0" borderId="9" xfId="0" applyFont="1" applyBorder="1" applyAlignment="1" applyProtection="1">
      <alignment horizontal="center"/>
    </xf>
    <xf numFmtId="0" fontId="7" fillId="0" borderId="16" xfId="0" applyFont="1" applyBorder="1" applyAlignment="1" applyProtection="1">
      <alignment horizontal="center" vertical="top" wrapText="1"/>
    </xf>
    <xf numFmtId="0" fontId="7" fillId="0" borderId="11"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17" xfId="0" applyFont="1" applyBorder="1" applyAlignment="1" applyProtection="1">
      <alignment horizontal="center" vertical="top" wrapText="1"/>
    </xf>
    <xf numFmtId="0" fontId="7" fillId="0" borderId="19" xfId="0" applyFont="1" applyBorder="1" applyAlignment="1" applyProtection="1">
      <alignment horizontal="center" vertical="top" wrapText="1"/>
    </xf>
    <xf numFmtId="0" fontId="7" fillId="0" borderId="10" xfId="0" applyFont="1" applyBorder="1" applyAlignment="1" applyProtection="1">
      <alignment horizontal="center" vertical="top" wrapText="1"/>
    </xf>
    <xf numFmtId="0" fontId="7" fillId="8" borderId="7" xfId="0" applyFont="1" applyFill="1" applyBorder="1" applyAlignment="1" applyProtection="1">
      <alignment horizontal="center" vertical="center" wrapText="1"/>
    </xf>
    <xf numFmtId="0" fontId="7" fillId="8" borderId="8" xfId="0"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0" fontId="7" fillId="8" borderId="7" xfId="0" applyFont="1" applyFill="1" applyBorder="1" applyAlignment="1" applyProtection="1">
      <alignment horizontal="center" wrapText="1"/>
    </xf>
    <xf numFmtId="0" fontId="7" fillId="8" borderId="8" xfId="0" applyFont="1" applyFill="1" applyBorder="1" applyAlignment="1" applyProtection="1">
      <alignment horizontal="center" wrapText="1"/>
    </xf>
    <xf numFmtId="0" fontId="7" fillId="8" borderId="5" xfId="0" applyFont="1" applyFill="1" applyBorder="1" applyAlignment="1" applyProtection="1">
      <alignment horizontal="center" wrapText="1"/>
    </xf>
    <xf numFmtId="0" fontId="7" fillId="0" borderId="15"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8" fillId="0" borderId="20" xfId="0" applyFont="1" applyBorder="1" applyAlignment="1" applyProtection="1">
      <alignment horizontal="center" vertical="top" wrapText="1"/>
    </xf>
    <xf numFmtId="0" fontId="8" fillId="0" borderId="21"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0" borderId="13" xfId="0" applyFont="1" applyBorder="1" applyAlignment="1" applyProtection="1">
      <alignment horizontal="center" vertical="top" wrapText="1"/>
    </xf>
    <xf numFmtId="0" fontId="10" fillId="0" borderId="0" xfId="0" applyFont="1" applyAlignment="1" applyProtection="1">
      <alignment horizontal="left" vertical="top" wrapText="1"/>
    </xf>
    <xf numFmtId="0" fontId="10" fillId="0" borderId="0" xfId="0" applyFont="1" applyFill="1" applyBorder="1" applyAlignment="1" applyProtection="1">
      <alignment horizontal="left" vertical="top" wrapText="1"/>
    </xf>
    <xf numFmtId="0" fontId="7" fillId="8" borderId="6" xfId="0" applyFont="1" applyFill="1" applyBorder="1" applyAlignment="1" applyProtection="1">
      <alignment horizontal="center" vertical="center" wrapText="1"/>
    </xf>
    <xf numFmtId="0" fontId="10" fillId="8" borderId="16" xfId="0" applyFont="1" applyFill="1" applyBorder="1" applyAlignment="1" applyProtection="1">
      <alignment horizontal="center" vertical="center" wrapText="1"/>
    </xf>
    <xf numFmtId="0" fontId="10" fillId="8" borderId="9" xfId="0" applyFont="1" applyFill="1" applyBorder="1" applyAlignment="1" applyProtection="1">
      <alignment horizontal="center" vertical="center" wrapText="1"/>
    </xf>
    <xf numFmtId="0" fontId="10" fillId="8" borderId="15" xfId="0" applyFont="1" applyFill="1" applyBorder="1" applyAlignment="1" applyProtection="1">
      <alignment horizontal="center" vertical="center" wrapText="1"/>
    </xf>
    <xf numFmtId="0" fontId="10" fillId="8" borderId="18" xfId="0" applyFont="1" applyFill="1" applyBorder="1" applyAlignment="1" applyProtection="1">
      <alignment horizontal="center" vertical="center" wrapText="1"/>
    </xf>
    <xf numFmtId="0" fontId="10" fillId="8" borderId="17" xfId="0" applyFont="1" applyFill="1" applyBorder="1" applyAlignment="1" applyProtection="1">
      <alignment horizontal="center" vertical="center" wrapText="1"/>
    </xf>
    <xf numFmtId="0" fontId="10" fillId="8" borderId="10" xfId="0" applyFont="1" applyFill="1" applyBorder="1" applyAlignment="1" applyProtection="1">
      <alignment horizontal="center" vertical="center" wrapText="1"/>
    </xf>
    <xf numFmtId="0" fontId="7" fillId="0" borderId="16" xfId="0" applyFont="1" applyBorder="1" applyAlignment="1" applyProtection="1">
      <alignment horizontal="center" wrapText="1"/>
    </xf>
    <xf numFmtId="0" fontId="7" fillId="0" borderId="11" xfId="0" applyFont="1" applyBorder="1" applyAlignment="1" applyProtection="1">
      <alignment horizontal="center" wrapText="1"/>
    </xf>
    <xf numFmtId="0" fontId="7" fillId="0" borderId="9" xfId="0" applyFont="1" applyBorder="1" applyAlignment="1" applyProtection="1">
      <alignment horizontal="center" wrapText="1"/>
    </xf>
    <xf numFmtId="0" fontId="7" fillId="0" borderId="17" xfId="0" applyFont="1" applyBorder="1" applyAlignment="1" applyProtection="1">
      <alignment horizontal="center" wrapText="1"/>
    </xf>
    <xf numFmtId="0" fontId="7" fillId="0" borderId="19" xfId="0" applyFont="1" applyBorder="1" applyAlignment="1" applyProtection="1">
      <alignment horizontal="center" wrapText="1"/>
    </xf>
    <xf numFmtId="0" fontId="7" fillId="0" borderId="10" xfId="0" applyFont="1" applyBorder="1" applyAlignment="1" applyProtection="1">
      <alignment horizontal="center" wrapText="1"/>
    </xf>
    <xf numFmtId="0" fontId="18" fillId="4" borderId="7" xfId="0" applyFont="1" applyFill="1" applyBorder="1" applyAlignment="1" applyProtection="1">
      <alignment horizontal="center" vertical="center"/>
    </xf>
    <xf numFmtId="0" fontId="18" fillId="4" borderId="8" xfId="0" applyFont="1" applyFill="1" applyBorder="1" applyAlignment="1" applyProtection="1">
      <alignment horizontal="center" vertical="center"/>
    </xf>
    <xf numFmtId="0" fontId="18" fillId="4" borderId="5" xfId="0" applyFont="1" applyFill="1" applyBorder="1" applyAlignment="1" applyProtection="1">
      <alignment horizontal="center" vertical="center"/>
    </xf>
    <xf numFmtId="0" fontId="8" fillId="0" borderId="6" xfId="0" applyFont="1" applyBorder="1" applyAlignment="1" applyProtection="1">
      <alignment horizontal="center" vertical="top" wrapText="1"/>
    </xf>
    <xf numFmtId="0" fontId="7" fillId="8" borderId="16" xfId="0" applyFont="1" applyFill="1" applyBorder="1" applyAlignment="1" applyProtection="1">
      <alignment horizontal="center" vertical="center" wrapText="1"/>
    </xf>
    <xf numFmtId="0" fontId="7" fillId="8" borderId="9" xfId="0" applyFont="1" applyFill="1" applyBorder="1" applyAlignment="1" applyProtection="1">
      <alignment horizontal="center" vertical="center" wrapText="1"/>
    </xf>
    <xf numFmtId="0" fontId="7" fillId="8" borderId="17" xfId="0" applyFont="1" applyFill="1" applyBorder="1" applyAlignment="1" applyProtection="1">
      <alignment horizontal="center" vertical="center" wrapText="1"/>
    </xf>
    <xf numFmtId="0" fontId="7" fillId="8" borderId="10" xfId="0" applyFont="1" applyFill="1" applyBorder="1" applyAlignment="1" applyProtection="1">
      <alignment horizontal="center" vertical="center" wrapText="1"/>
    </xf>
    <xf numFmtId="0" fontId="7" fillId="8" borderId="7" xfId="0" applyFont="1" applyFill="1" applyBorder="1" applyAlignment="1" applyProtection="1">
      <alignment horizontal="center" vertical="center"/>
    </xf>
    <xf numFmtId="0" fontId="7" fillId="8" borderId="5" xfId="0" applyFont="1" applyFill="1" applyBorder="1" applyAlignment="1" applyProtection="1">
      <alignment horizontal="center" vertical="center"/>
    </xf>
    <xf numFmtId="0" fontId="7" fillId="8" borderId="11" xfId="0" applyFont="1" applyFill="1" applyBorder="1" applyAlignment="1" applyProtection="1">
      <alignment horizontal="center" vertical="center" wrapText="1"/>
    </xf>
    <xf numFmtId="0" fontId="7" fillId="8" borderId="15" xfId="0"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0" fontId="7" fillId="8" borderId="18" xfId="0" applyFont="1" applyFill="1" applyBorder="1" applyAlignment="1" applyProtection="1">
      <alignment horizontal="center" vertical="center" wrapText="1"/>
    </xf>
    <xf numFmtId="0" fontId="7" fillId="8" borderId="19" xfId="0" applyFont="1" applyFill="1" applyBorder="1" applyAlignment="1" applyProtection="1">
      <alignment horizontal="center" vertical="center" wrapText="1"/>
    </xf>
    <xf numFmtId="0" fontId="7" fillId="8" borderId="7" xfId="0" applyFont="1" applyFill="1" applyBorder="1" applyAlignment="1" applyProtection="1">
      <alignment horizontal="center"/>
    </xf>
    <xf numFmtId="0" fontId="7" fillId="8" borderId="8" xfId="0" applyFont="1" applyFill="1" applyBorder="1" applyAlignment="1" applyProtection="1">
      <alignment horizontal="center"/>
    </xf>
    <xf numFmtId="0" fontId="7" fillId="8" borderId="5" xfId="0" applyFont="1" applyFill="1" applyBorder="1" applyAlignment="1" applyProtection="1">
      <alignment horizontal="center"/>
    </xf>
    <xf numFmtId="0" fontId="38" fillId="3" borderId="15" xfId="0" applyFont="1" applyFill="1" applyBorder="1" applyAlignment="1" applyProtection="1">
      <alignment horizontal="center" vertical="center"/>
    </xf>
    <xf numFmtId="0" fontId="38" fillId="3" borderId="0" xfId="0" applyFont="1" applyFill="1" applyBorder="1" applyAlignment="1" applyProtection="1">
      <alignment horizontal="center" vertical="center"/>
    </xf>
    <xf numFmtId="0" fontId="23" fillId="0" borderId="6" xfId="0" applyFont="1" applyFill="1" applyBorder="1" applyAlignment="1" applyProtection="1">
      <alignment horizontal="left" vertical="top" wrapText="1"/>
    </xf>
    <xf numFmtId="0" fontId="18" fillId="3" borderId="15" xfId="0" applyFont="1" applyFill="1" applyBorder="1" applyAlignment="1" applyProtection="1">
      <alignment horizontal="center" vertical="top"/>
    </xf>
    <xf numFmtId="0" fontId="18" fillId="3" borderId="0" xfId="0" applyFont="1" applyFill="1" applyBorder="1" applyAlignment="1" applyProtection="1">
      <alignment horizontal="center" vertical="top"/>
    </xf>
    <xf numFmtId="49" fontId="21" fillId="4" borderId="6" xfId="0" applyNumberFormat="1" applyFont="1" applyFill="1" applyBorder="1" applyAlignment="1" applyProtection="1">
      <alignment horizontal="center" vertical="top" wrapText="1"/>
    </xf>
    <xf numFmtId="0" fontId="18" fillId="4" borderId="19" xfId="0" applyFont="1" applyFill="1" applyBorder="1" applyAlignment="1" applyProtection="1">
      <alignment horizontal="left" vertical="top" wrapText="1"/>
    </xf>
    <xf numFmtId="0" fontId="18" fillId="3" borderId="15" xfId="2" applyFont="1" applyFill="1" applyBorder="1" applyAlignment="1" applyProtection="1">
      <alignment horizontal="center" vertical="top"/>
    </xf>
    <xf numFmtId="0" fontId="18" fillId="3" borderId="0" xfId="2" applyFont="1" applyFill="1" applyBorder="1" applyAlignment="1" applyProtection="1">
      <alignment horizontal="center" vertical="top"/>
    </xf>
    <xf numFmtId="0" fontId="32" fillId="0" borderId="7" xfId="2" applyFont="1" applyFill="1" applyBorder="1" applyAlignment="1" applyProtection="1">
      <alignment horizontal="left" vertical="top" wrapText="1"/>
    </xf>
    <xf numFmtId="0" fontId="32" fillId="0" borderId="8" xfId="2" applyFont="1" applyFill="1" applyBorder="1" applyAlignment="1" applyProtection="1">
      <alignment horizontal="left" vertical="top" wrapText="1"/>
    </xf>
    <xf numFmtId="0" fontId="32" fillId="0" borderId="5" xfId="2" applyFont="1" applyFill="1" applyBorder="1" applyAlignment="1" applyProtection="1">
      <alignment horizontal="left" vertical="top" wrapText="1"/>
    </xf>
    <xf numFmtId="0" fontId="23" fillId="7" borderId="6" xfId="2" applyFont="1" applyFill="1" applyBorder="1" applyAlignment="1" applyProtection="1">
      <alignment horizontal="left" vertical="top"/>
    </xf>
    <xf numFmtId="0" fontId="23" fillId="0" borderId="6" xfId="2" applyFont="1" applyFill="1" applyBorder="1" applyAlignment="1" applyProtection="1">
      <alignment horizontal="left" vertical="top"/>
    </xf>
    <xf numFmtId="3" fontId="23" fillId="9" borderId="7" xfId="2" applyNumberFormat="1" applyFont="1" applyFill="1" applyBorder="1" applyAlignment="1" applyProtection="1">
      <alignment horizontal="left" vertical="top"/>
      <protection locked="0"/>
    </xf>
    <xf numFmtId="3" fontId="23" fillId="9" borderId="8" xfId="2" applyNumberFormat="1" applyFont="1" applyFill="1" applyBorder="1" applyAlignment="1" applyProtection="1">
      <alignment horizontal="left" vertical="top"/>
      <protection locked="0"/>
    </xf>
    <xf numFmtId="3" fontId="23" fillId="9" borderId="5" xfId="2" applyNumberFormat="1" applyFont="1" applyFill="1" applyBorder="1" applyAlignment="1" applyProtection="1">
      <alignment horizontal="left" vertical="top"/>
      <protection locked="0"/>
    </xf>
    <xf numFmtId="0" fontId="23" fillId="9" borderId="7" xfId="2" applyFont="1" applyFill="1" applyBorder="1" applyAlignment="1" applyProtection="1">
      <alignment horizontal="left" vertical="top"/>
      <protection locked="0"/>
    </xf>
    <xf numFmtId="0" fontId="23" fillId="9" borderId="8" xfId="2" applyFont="1" applyFill="1" applyBorder="1" applyAlignment="1" applyProtection="1">
      <alignment horizontal="left" vertical="top"/>
      <protection locked="0"/>
    </xf>
    <xf numFmtId="0" fontId="23" fillId="9" borderId="5" xfId="2" applyFont="1" applyFill="1" applyBorder="1" applyAlignment="1" applyProtection="1">
      <alignment horizontal="left" vertical="top"/>
      <protection locked="0"/>
    </xf>
    <xf numFmtId="0" fontId="23" fillId="0" borderId="7" xfId="2" applyFont="1" applyFill="1" applyBorder="1" applyAlignment="1" applyProtection="1">
      <alignment horizontal="left" vertical="top"/>
    </xf>
    <xf numFmtId="0" fontId="23" fillId="0" borderId="8" xfId="2" applyFont="1" applyFill="1" applyBorder="1" applyAlignment="1" applyProtection="1">
      <alignment horizontal="left" vertical="top"/>
    </xf>
    <xf numFmtId="0" fontId="23" fillId="0" borderId="5" xfId="2" applyFont="1" applyFill="1" applyBorder="1" applyAlignment="1" applyProtection="1">
      <alignment horizontal="left" vertical="top"/>
    </xf>
    <xf numFmtId="164" fontId="23" fillId="9" borderId="7" xfId="2" applyNumberFormat="1" applyFont="1" applyFill="1" applyBorder="1" applyAlignment="1" applyProtection="1">
      <alignment horizontal="left" vertical="top"/>
      <protection locked="0"/>
    </xf>
    <xf numFmtId="164" fontId="23" fillId="9" borderId="8" xfId="2" applyNumberFormat="1" applyFont="1" applyFill="1" applyBorder="1" applyAlignment="1" applyProtection="1">
      <alignment horizontal="left" vertical="top"/>
      <protection locked="0"/>
    </xf>
    <xf numFmtId="164" fontId="23" fillId="9" borderId="5" xfId="2" applyNumberFormat="1" applyFont="1" applyFill="1" applyBorder="1" applyAlignment="1" applyProtection="1">
      <alignment horizontal="left" vertical="top"/>
      <protection locked="0"/>
    </xf>
    <xf numFmtId="0" fontId="21" fillId="0" borderId="7" xfId="2" applyFont="1" applyFill="1" applyBorder="1" applyAlignment="1" applyProtection="1">
      <alignment horizontal="left" vertical="top" wrapText="1"/>
    </xf>
    <xf numFmtId="0" fontId="21" fillId="0" borderId="8" xfId="2" applyFont="1" applyFill="1" applyBorder="1" applyAlignment="1" applyProtection="1">
      <alignment horizontal="left" vertical="top" wrapText="1"/>
    </xf>
    <xf numFmtId="0" fontId="21" fillId="0" borderId="5" xfId="2" applyFont="1" applyFill="1" applyBorder="1" applyAlignment="1" applyProtection="1">
      <alignment horizontal="left" vertical="top" wrapText="1"/>
    </xf>
    <xf numFmtId="0" fontId="18" fillId="3" borderId="16" xfId="2" applyFont="1" applyFill="1" applyBorder="1" applyAlignment="1" applyProtection="1">
      <alignment horizontal="center" vertical="top"/>
    </xf>
    <xf numFmtId="0" fontId="18" fillId="3" borderId="11" xfId="2" applyFont="1" applyFill="1" applyBorder="1" applyAlignment="1" applyProtection="1">
      <alignment horizontal="center" vertical="top"/>
    </xf>
    <xf numFmtId="0" fontId="31" fillId="10" borderId="22" xfId="4" applyFont="1" applyFill="1" applyAlignment="1" applyProtection="1">
      <alignment horizontal="left" vertical="top" wrapText="1"/>
      <protection locked="0"/>
    </xf>
    <xf numFmtId="0" fontId="29" fillId="10" borderId="22" xfId="4" applyFill="1" applyAlignment="1" applyProtection="1">
      <alignment horizontal="left" vertical="top" wrapText="1"/>
      <protection locked="0"/>
    </xf>
    <xf numFmtId="0" fontId="31" fillId="5" borderId="22" xfId="4" applyFont="1" applyFill="1" applyAlignment="1" applyProtection="1">
      <alignment horizontal="left" vertical="top" wrapText="1"/>
      <protection locked="0"/>
    </xf>
    <xf numFmtId="0" fontId="29" fillId="5" borderId="22" xfId="4" applyFill="1" applyAlignment="1" applyProtection="1">
      <alignment horizontal="left" vertical="top" wrapText="1"/>
      <protection locked="0"/>
    </xf>
    <xf numFmtId="0" fontId="21" fillId="0" borderId="0" xfId="2" applyFont="1" applyAlignment="1" applyProtection="1">
      <alignment horizontal="left" vertical="top" wrapText="1"/>
    </xf>
    <xf numFmtId="0" fontId="30" fillId="0" borderId="0" xfId="2" applyFont="1" applyAlignment="1" applyProtection="1">
      <alignment horizontal="left" vertical="top" wrapText="1"/>
    </xf>
    <xf numFmtId="0" fontId="18" fillId="4" borderId="7" xfId="2" applyFont="1" applyFill="1" applyBorder="1" applyAlignment="1" applyProtection="1">
      <alignment horizontal="left" vertical="top"/>
      <protection locked="0"/>
    </xf>
    <xf numFmtId="0" fontId="18" fillId="4" borderId="8" xfId="2" applyFont="1" applyFill="1" applyBorder="1" applyAlignment="1" applyProtection="1">
      <alignment horizontal="left" vertical="top"/>
      <protection locked="0"/>
    </xf>
    <xf numFmtId="0" fontId="18" fillId="4" borderId="5" xfId="2" applyFont="1" applyFill="1" applyBorder="1" applyAlignment="1" applyProtection="1">
      <alignment horizontal="left" vertical="top"/>
      <protection locked="0"/>
    </xf>
    <xf numFmtId="0" fontId="21" fillId="0" borderId="0" xfId="2" applyFont="1" applyAlignment="1" applyProtection="1">
      <alignment horizontal="left" vertical="center" wrapText="1"/>
    </xf>
    <xf numFmtId="0" fontId="30" fillId="0" borderId="0" xfId="2" applyFont="1" applyAlignment="1" applyProtection="1">
      <alignment horizontal="left" vertical="center" wrapText="1"/>
    </xf>
    <xf numFmtId="0" fontId="18" fillId="3" borderId="7" xfId="2" applyFont="1" applyFill="1" applyBorder="1" applyAlignment="1" applyProtection="1">
      <alignment horizontal="center" vertical="top"/>
      <protection locked="0"/>
    </xf>
    <xf numFmtId="0" fontId="18" fillId="3" borderId="8" xfId="2" applyFont="1" applyFill="1" applyBorder="1" applyAlignment="1" applyProtection="1">
      <alignment horizontal="center" vertical="top"/>
      <protection locked="0"/>
    </xf>
    <xf numFmtId="0" fontId="18" fillId="3" borderId="5" xfId="2" applyFont="1" applyFill="1" applyBorder="1" applyAlignment="1" applyProtection="1">
      <alignment horizontal="center" vertical="top"/>
      <protection locked="0"/>
    </xf>
    <xf numFmtId="0" fontId="21" fillId="0" borderId="6" xfId="2" applyFont="1" applyFill="1" applyBorder="1" applyAlignment="1" applyProtection="1">
      <alignment horizontal="left" vertical="top" wrapText="1"/>
    </xf>
    <xf numFmtId="0" fontId="30" fillId="0" borderId="6" xfId="2" applyFont="1" applyFill="1" applyBorder="1" applyAlignment="1" applyProtection="1">
      <alignment horizontal="left" vertical="top" wrapText="1"/>
    </xf>
    <xf numFmtId="0" fontId="31" fillId="5" borderId="24" xfId="4" applyFont="1" applyFill="1" applyBorder="1" applyAlignment="1" applyProtection="1">
      <alignment horizontal="left" vertical="top" wrapText="1"/>
      <protection locked="0"/>
    </xf>
    <xf numFmtId="0" fontId="31" fillId="5" borderId="25" xfId="4" applyFont="1" applyFill="1" applyBorder="1" applyAlignment="1" applyProtection="1">
      <alignment horizontal="left" vertical="top" wrapText="1"/>
      <protection locked="0"/>
    </xf>
    <xf numFmtId="0" fontId="31" fillId="5" borderId="26" xfId="4" applyFont="1" applyFill="1" applyBorder="1" applyAlignment="1" applyProtection="1">
      <alignment horizontal="left" vertical="top" wrapText="1"/>
      <protection locked="0"/>
    </xf>
  </cellXfs>
  <cellStyles count="5">
    <cellStyle name="Normal" xfId="0" builtinId="0"/>
    <cellStyle name="Normal 2" xfId="2"/>
    <cellStyle name="Normal_Worksheet in 2007 App" xfId="1"/>
    <cellStyle name="Output" xfId="4" builtinId="21"/>
    <cellStyle name="Percent" xfId="3" builtinId="5"/>
  </cellStyles>
  <dxfs count="3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s>
  <tableStyles count="0" defaultTableStyle="TableStyleMedium2" defaultPivotStyle="PivotStyleLight16"/>
  <colors>
    <mruColors>
      <color rgb="FFFFFFA7"/>
      <color rgb="FFFFFF00"/>
      <color rgb="FFFFFF7D"/>
      <color rgb="FFCCFFCC"/>
      <color rgb="FF03EDB0"/>
      <color rgb="FF99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K$84" lockText="1"/>
</file>

<file path=xl/ctrlProps/ctrlProp10.xml><?xml version="1.0" encoding="utf-8"?>
<formControlPr xmlns="http://schemas.microsoft.com/office/spreadsheetml/2009/9/main" objectType="CheckBox" checked="Checked" fmlaLink="$K$80" lockText="1"/>
</file>

<file path=xl/ctrlProps/ctrlProp2.xml><?xml version="1.0" encoding="utf-8"?>
<formControlPr xmlns="http://schemas.microsoft.com/office/spreadsheetml/2009/9/main" objectType="CheckBox" checked="Checked" fmlaLink="$K$85" lockText="1"/>
</file>

<file path=xl/ctrlProps/ctrlProp3.xml><?xml version="1.0" encoding="utf-8"?>
<formControlPr xmlns="http://schemas.microsoft.com/office/spreadsheetml/2009/9/main" objectType="CheckBox" checked="Checked" fmlaLink="$K$86" lockText="1"/>
</file>

<file path=xl/ctrlProps/ctrlProp4.xml><?xml version="1.0" encoding="utf-8"?>
<formControlPr xmlns="http://schemas.microsoft.com/office/spreadsheetml/2009/9/main" objectType="CheckBox" checked="Checked" fmlaLink="$K$87" lockText="1"/>
</file>

<file path=xl/ctrlProps/ctrlProp5.xml><?xml version="1.0" encoding="utf-8"?>
<formControlPr xmlns="http://schemas.microsoft.com/office/spreadsheetml/2009/9/main" objectType="CheckBox" checked="Checked" fmlaLink="$K$82" lockText="1"/>
</file>

<file path=xl/ctrlProps/ctrlProp6.xml><?xml version="1.0" encoding="utf-8"?>
<formControlPr xmlns="http://schemas.microsoft.com/office/spreadsheetml/2009/9/main" objectType="CheckBox" checked="Checked" fmlaLink="$K$83" lockText="1"/>
</file>

<file path=xl/ctrlProps/ctrlProp7.xml><?xml version="1.0" encoding="utf-8"?>
<formControlPr xmlns="http://schemas.microsoft.com/office/spreadsheetml/2009/9/main" objectType="CheckBox" checked="Checked" fmlaLink="$K$81" lockText="1"/>
</file>

<file path=xl/ctrlProps/ctrlProp8.xml><?xml version="1.0" encoding="utf-8"?>
<formControlPr xmlns="http://schemas.microsoft.com/office/spreadsheetml/2009/9/main" objectType="CheckBox" checked="Checked" fmlaLink="$K$79" lockText="1"/>
</file>

<file path=xl/ctrlProps/ctrlProp9.xml><?xml version="1.0" encoding="utf-8"?>
<formControlPr xmlns="http://schemas.microsoft.com/office/spreadsheetml/2009/9/main" objectType="CheckBox" checked="Checked" fmlaLink="$K$88"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1249680</xdr:colOff>
          <xdr:row>83</xdr:row>
          <xdr:rowOff>99060</xdr:rowOff>
        </xdr:from>
        <xdr:to>
          <xdr:col>10</xdr:col>
          <xdr:colOff>1493520</xdr:colOff>
          <xdr:row>83</xdr:row>
          <xdr:rowOff>274320</xdr:rowOff>
        </xdr:to>
        <xdr:sp macro="" textlink="">
          <xdr:nvSpPr>
            <xdr:cNvPr id="3078" name="Check Box 6" descr="vink aan bij aanwezigheid"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1249680</xdr:colOff>
          <xdr:row>84</xdr:row>
          <xdr:rowOff>99060</xdr:rowOff>
        </xdr:from>
        <xdr:to>
          <xdr:col>10</xdr:col>
          <xdr:colOff>1493520</xdr:colOff>
          <xdr:row>84</xdr:row>
          <xdr:rowOff>274320</xdr:rowOff>
        </xdr:to>
        <xdr:sp macro="" textlink="">
          <xdr:nvSpPr>
            <xdr:cNvPr id="3079" name="Check Box 7" descr="vink aan bij aanwezigheid"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1249680</xdr:colOff>
          <xdr:row>85</xdr:row>
          <xdr:rowOff>83820</xdr:rowOff>
        </xdr:from>
        <xdr:to>
          <xdr:col>10</xdr:col>
          <xdr:colOff>1493520</xdr:colOff>
          <xdr:row>85</xdr:row>
          <xdr:rowOff>274320</xdr:rowOff>
        </xdr:to>
        <xdr:sp macro="" textlink="">
          <xdr:nvSpPr>
            <xdr:cNvPr id="3080" name="Check Box 8" descr="vink aan bij aanwezigheid"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1242060</xdr:colOff>
          <xdr:row>86</xdr:row>
          <xdr:rowOff>83820</xdr:rowOff>
        </xdr:from>
        <xdr:to>
          <xdr:col>10</xdr:col>
          <xdr:colOff>1485900</xdr:colOff>
          <xdr:row>86</xdr:row>
          <xdr:rowOff>259080</xdr:rowOff>
        </xdr:to>
        <xdr:sp macro="" textlink="">
          <xdr:nvSpPr>
            <xdr:cNvPr id="3081" name="Check Box 9" descr="vink aan bij aanwezigheid"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81</xdr:row>
          <xdr:rowOff>76200</xdr:rowOff>
        </xdr:from>
        <xdr:to>
          <xdr:col>10</xdr:col>
          <xdr:colOff>1508760</xdr:colOff>
          <xdr:row>81</xdr:row>
          <xdr:rowOff>259080</xdr:rowOff>
        </xdr:to>
        <xdr:sp macro="" textlink="">
          <xdr:nvSpPr>
            <xdr:cNvPr id="3082" name="Check Box 10" descr="vink aan bij aanwezigheid"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1249680</xdr:colOff>
          <xdr:row>82</xdr:row>
          <xdr:rowOff>83820</xdr:rowOff>
        </xdr:from>
        <xdr:to>
          <xdr:col>10</xdr:col>
          <xdr:colOff>1493520</xdr:colOff>
          <xdr:row>82</xdr:row>
          <xdr:rowOff>274320</xdr:rowOff>
        </xdr:to>
        <xdr:sp macro="" textlink="">
          <xdr:nvSpPr>
            <xdr:cNvPr id="3087" name="Check Box 15" descr="vink aan bij aanwezigheid"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80</xdr:row>
          <xdr:rowOff>83820</xdr:rowOff>
        </xdr:from>
        <xdr:to>
          <xdr:col>10</xdr:col>
          <xdr:colOff>1508760</xdr:colOff>
          <xdr:row>80</xdr:row>
          <xdr:rowOff>266700</xdr:rowOff>
        </xdr:to>
        <xdr:sp macro="" textlink="">
          <xdr:nvSpPr>
            <xdr:cNvPr id="3101" name="Check Box 29" descr="vink aan bij aanwezigheid"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1264920</xdr:colOff>
          <xdr:row>78</xdr:row>
          <xdr:rowOff>76200</xdr:rowOff>
        </xdr:from>
        <xdr:to>
          <xdr:col>10</xdr:col>
          <xdr:colOff>1516380</xdr:colOff>
          <xdr:row>78</xdr:row>
          <xdr:rowOff>259080</xdr:rowOff>
        </xdr:to>
        <xdr:sp macro="" textlink="">
          <xdr:nvSpPr>
            <xdr:cNvPr id="3102" name="Check Box 30" descr="vink aan bij aanwezigheid"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1226820</xdr:colOff>
          <xdr:row>87</xdr:row>
          <xdr:rowOff>106680</xdr:rowOff>
        </xdr:from>
        <xdr:to>
          <xdr:col>10</xdr:col>
          <xdr:colOff>1485900</xdr:colOff>
          <xdr:row>87</xdr:row>
          <xdr:rowOff>289560</xdr:rowOff>
        </xdr:to>
        <xdr:sp macro="" textlink="">
          <xdr:nvSpPr>
            <xdr:cNvPr id="3132" name="Check Box 60" descr="vink aan bij aanwezigheid"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1264920</xdr:colOff>
          <xdr:row>79</xdr:row>
          <xdr:rowOff>83820</xdr:rowOff>
        </xdr:from>
        <xdr:to>
          <xdr:col>10</xdr:col>
          <xdr:colOff>1516380</xdr:colOff>
          <xdr:row>79</xdr:row>
          <xdr:rowOff>266700</xdr:rowOff>
        </xdr:to>
        <xdr:sp macro="" textlink="">
          <xdr:nvSpPr>
            <xdr:cNvPr id="3133" name="Check Box 61" descr="vink aan bij aanwezigheid"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ISSIES%20EN%20WERKGROEPEN/A.%20wettelijke%20opdrachten/Commissie%20kwaliteitscontrole/_WIP/Administration/Guides%20CQ/2016/Comments%20CCQ/CQ%202016%20-%20Boek2%20-%20v08.04.2016%20(revue%20J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ISSIES%20EN%20WERKGROEPEN/A.%20wettelijke%20opdrachten/Commissie%20kwaliteitscontrole/_WIP/Administration/Guides%20CQ/2016/Comments%20CCQ/CQ%202016%20-%20Boek2%20-%20v21042016%20pour%20traduction%20vers%20F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supervisionauditors/Working%20Material/Guides%20QC/Final%202019/Final%202018/BOEK%202%20-%20OPDRACHTENCONTROLE%20NON%20PIE%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supervisionauditors/Working%20Material/Guides/Livre%202%20Contr&#244;le%20des%20missions%20non%20PIE%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tes/supervisionauditors/Working%20Material/Guides%20QC/Final%202021/QC%20NON%20PIE%202021%20-%20Boek%202%20Controleopdrachte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supervisionauditors/Working%20Material/Guides/Livre%201%20Organisation%20du%20cabinet%20non%20PI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Grille Stassin"/>
      <sheetName val="Vorming"/>
      <sheetName val="Auditflow"/>
      <sheetName val="Mandaat"/>
      <sheetName val="Conso"/>
      <sheetName val="AWW"/>
      <sheetName val="VQC"/>
      <sheetName val="Prudentieel"/>
      <sheetName val="Kerngegevens WO"/>
      <sheetName val="WO"/>
      <sheetName val="ANTW"/>
      <sheetName val="Verslag"/>
    </sheetNames>
    <sheetDataSet>
      <sheetData sheetId="0"/>
      <sheetData sheetId="1">
        <row r="66">
          <cell r="A66" t="str">
            <v>Inbreng in natura</v>
          </cell>
        </row>
        <row r="67">
          <cell r="A67" t="str">
            <v>Quasi-inbreng</v>
          </cell>
        </row>
        <row r="68">
          <cell r="A68" t="str">
            <v>Omzetting van vennootschappen</v>
          </cell>
        </row>
        <row r="69">
          <cell r="A69" t="str">
            <v>Fusie, splitsing</v>
          </cell>
        </row>
        <row r="70">
          <cell r="A70" t="str">
            <v>Inbreng/overdracht algemeenheid/bedrijfstak</v>
          </cell>
        </row>
        <row r="71">
          <cell r="A71" t="str">
            <v>Voorstel tot ontbinding</v>
          </cell>
        </row>
        <row r="72">
          <cell r="A72" t="str">
            <v>Interimdividend</v>
          </cell>
        </row>
        <row r="73">
          <cell r="A73" t="str">
            <v>Wijziging van het maatschappelijk doel</v>
          </cell>
        </row>
        <row r="74">
          <cell r="A74" t="str">
            <v>Uitgifte beneden fractiewaarde</v>
          </cell>
        </row>
        <row r="75">
          <cell r="A75" t="str">
            <v>Openbare inschrijving/Conversie-warrant</v>
          </cell>
        </row>
        <row r="76">
          <cell r="A76" t="str">
            <v>Beperking of opheffing voorkeurrecht</v>
          </cell>
        </row>
        <row r="77">
          <cell r="A77" t="str">
            <v>N/A</v>
          </cell>
        </row>
      </sheetData>
      <sheetData sheetId="2"/>
      <sheetData sheetId="3"/>
      <sheetData sheetId="4"/>
      <sheetData sheetId="5">
        <row r="2">
          <cell r="N2" t="str">
            <v>Geen</v>
          </cell>
          <cell r="O2" t="str">
            <v>T1</v>
          </cell>
          <cell r="P2" t="str">
            <v>T2</v>
          </cell>
          <cell r="Q2" t="str">
            <v>E1</v>
          </cell>
          <cell r="R2" t="str">
            <v>E2</v>
          </cell>
          <cell r="S2" t="str">
            <v>I1</v>
          </cell>
          <cell r="T2" t="str">
            <v>N1</v>
          </cell>
          <cell r="U2" t="str">
            <v>N2</v>
          </cell>
          <cell r="V2" t="str">
            <v>AML</v>
          </cell>
          <cell r="W2" t="str">
            <v>andere</v>
          </cell>
          <cell r="X2">
            <v>0</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Grille Stassin"/>
      <sheetName val="Vorming"/>
      <sheetName val="Auditflow"/>
      <sheetName val="Mandaat"/>
      <sheetName val="Conso"/>
      <sheetName val="AWW"/>
      <sheetName val="VQC"/>
      <sheetName val="Prudentieel"/>
      <sheetName val="Kerngegevens WO"/>
      <sheetName val="WO"/>
      <sheetName val="ANTW"/>
      <sheetName val="Verslag"/>
    </sheetNames>
    <sheetDataSet>
      <sheetData sheetId="0"/>
      <sheetData sheetId="1"/>
      <sheetData sheetId="2"/>
      <sheetData sheetId="3"/>
      <sheetData sheetId="4"/>
      <sheetData sheetId="5">
        <row r="2">
          <cell r="N2" t="str">
            <v>Geen</v>
          </cell>
          <cell r="O2" t="str">
            <v>T1</v>
          </cell>
          <cell r="P2" t="str">
            <v>T2</v>
          </cell>
          <cell r="Q2" t="str">
            <v>E1</v>
          </cell>
          <cell r="R2" t="str">
            <v>E2</v>
          </cell>
          <cell r="S2" t="str">
            <v>I1</v>
          </cell>
          <cell r="T2" t="str">
            <v>N1</v>
          </cell>
          <cell r="U2" t="str">
            <v>N2</v>
          </cell>
          <cell r="V2" t="str">
            <v>AML</v>
          </cell>
          <cell r="W2" t="str">
            <v>andere</v>
          </cell>
          <cell r="X2">
            <v>0</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Auditflow"/>
      <sheetName val="Mandaat"/>
      <sheetName val="Anti-witwas"/>
      <sheetName val="Consolidatie"/>
      <sheetName val="Kerngegevens WO"/>
      <sheetName val="Wettelijke opdracht"/>
      <sheetName val="Globale evaluatie"/>
      <sheetName val="Formules"/>
    </sheetNames>
    <sheetDataSet>
      <sheetData sheetId="0"/>
      <sheetData sheetId="1"/>
      <sheetData sheetId="2"/>
      <sheetData sheetId="3"/>
      <sheetData sheetId="4"/>
      <sheetData sheetId="5"/>
      <sheetData sheetId="6"/>
      <sheetData sheetId="7"/>
      <sheetData sheetId="8">
        <row r="18">
          <cell r="A18" t="str">
            <v>Beursgenoteerd op een niet gereglementeerde markt</v>
          </cell>
        </row>
        <row r="19">
          <cell r="A19" t="str">
            <v>Beheersvennootschap</v>
          </cell>
        </row>
        <row r="20">
          <cell r="A20" t="str">
            <v>Beheersvennootschap van ICB's</v>
          </cell>
        </row>
        <row r="21">
          <cell r="A21" t="str">
            <v>Commerciële onderneming</v>
          </cell>
        </row>
        <row r="22">
          <cell r="A22" t="str">
            <v>VZW en soortgelijke instellingen</v>
          </cell>
        </row>
        <row r="23">
          <cell r="A23" t="str">
            <v>Ziekenhuizen</v>
          </cell>
        </row>
        <row r="24">
          <cell r="A24" t="str">
            <v>Ziekenfondsen</v>
          </cell>
        </row>
        <row r="25">
          <cell r="A25" t="str">
            <v>Pensioenfondsen</v>
          </cell>
        </row>
        <row r="26">
          <cell r="A26" t="str">
            <v>Andere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s clés"/>
      <sheetName val="Auditflow"/>
      <sheetName val="Mandat"/>
      <sheetName val="Anti-blanchiment"/>
      <sheetName val="Consolidation"/>
      <sheetName val="Contrôle prudentiel"/>
      <sheetName val="Prudentiel - Notes explicatives"/>
      <sheetName val="Mission légale - Info clés"/>
      <sheetName val="Mission légale"/>
      <sheetName val="Evaluation globale"/>
      <sheetName val="Réponses"/>
      <sheetName val="Formules"/>
      <sheetName val="Rapport"/>
    </sheetNames>
    <sheetDataSet>
      <sheetData sheetId="0" refreshError="1"/>
      <sheetData sheetId="1" refreshError="1"/>
      <sheetData sheetId="2"/>
      <sheetData sheetId="3"/>
      <sheetData sheetId="4"/>
      <sheetData sheetId="5"/>
      <sheetData sheetId="6" refreshError="1"/>
      <sheetData sheetId="7" refreshError="1"/>
      <sheetData sheetId="8"/>
      <sheetData sheetId="9" refreshError="1"/>
      <sheetData sheetId="10"/>
      <sheetData sheetId="11">
        <row r="18">
          <cell r="A18" t="str">
            <v>Société cotée non PIE</v>
          </cell>
        </row>
        <row r="19">
          <cell r="A19" t="str">
            <v>Société de bourse</v>
          </cell>
        </row>
        <row r="20">
          <cell r="A20" t="str">
            <v>Société de gestion d'OPC</v>
          </cell>
        </row>
        <row r="21">
          <cell r="A21" t="str">
            <v>Société commerciale</v>
          </cell>
        </row>
        <row r="22">
          <cell r="A22" t="str">
            <v>ASBL et similaire</v>
          </cell>
        </row>
        <row r="23">
          <cell r="A23" t="str">
            <v>Hôpital</v>
          </cell>
        </row>
        <row r="24">
          <cell r="A24" t="str">
            <v>Mutualité</v>
          </cell>
        </row>
        <row r="25">
          <cell r="A25" t="str">
            <v>Fonds de pension</v>
          </cell>
        </row>
        <row r="26">
          <cell r="A26" t="str">
            <v>Autre</v>
          </cell>
        </row>
      </sheetData>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s"/>
      <sheetName val="Kerngegevens"/>
      <sheetName val="Auditflow"/>
      <sheetName val="Mandaat"/>
      <sheetName val="Anti-witwas"/>
      <sheetName val="Kerngegevens WO"/>
      <sheetName val="Wettelijke opdracht (W.Venn.)"/>
      <sheetName val="Wettelijke opdracht (WVV)"/>
      <sheetName val="Globale evaluatie"/>
      <sheetName val="Formules"/>
    </sheetNames>
    <sheetDataSet>
      <sheetData sheetId="0"/>
      <sheetData sheetId="1"/>
      <sheetData sheetId="2"/>
      <sheetData sheetId="3"/>
      <sheetData sheetId="4"/>
      <sheetData sheetId="5"/>
      <sheetData sheetId="6"/>
      <sheetData sheetId="7"/>
      <sheetData sheetId="8"/>
      <sheetData sheetId="9">
        <row r="18">
          <cell r="A18" t="str">
            <v>Beursgenoteerd op een niet gereglementeerde markt</v>
          </cell>
        </row>
        <row r="19">
          <cell r="A19" t="str">
            <v>Beheersvennootschap</v>
          </cell>
        </row>
        <row r="20">
          <cell r="A20" t="str">
            <v>Beheersvennootschap van ICB's</v>
          </cell>
        </row>
        <row r="21">
          <cell r="A21" t="str">
            <v>Commerciële onderneming</v>
          </cell>
        </row>
        <row r="22">
          <cell r="A22" t="str">
            <v>VZW en soortgelijke instellingen</v>
          </cell>
        </row>
        <row r="23">
          <cell r="A23" t="str">
            <v>Ziekenhuizen</v>
          </cell>
        </row>
        <row r="24">
          <cell r="A24" t="str">
            <v>Ziekenfondsen</v>
          </cell>
        </row>
        <row r="25">
          <cell r="A25" t="str">
            <v>Pensioenfondsen</v>
          </cell>
        </row>
        <row r="26">
          <cell r="A26" t="str">
            <v>Andere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sheetName val="Organisation du cabinet"/>
      <sheetName val="Evaluation globale"/>
      <sheetName val="Réponses"/>
      <sheetName val="Formules"/>
    </sheetNames>
    <sheetDataSet>
      <sheetData sheetId="0"/>
      <sheetData sheetId="1">
        <row r="3">
          <cell r="A3" t="str">
            <v>1. Administration du cabinet de révision</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tabSelected="1" zoomScale="85" zoomScaleNormal="85" workbookViewId="0">
      <selection activeCell="A5" sqref="A5"/>
    </sheetView>
  </sheetViews>
  <sheetFormatPr defaultColWidth="8.88671875" defaultRowHeight="14.4" x14ac:dyDescent="0.3"/>
  <cols>
    <col min="1" max="1" width="165.109375" style="317" customWidth="1"/>
    <col min="2" max="16384" width="8.88671875" style="317"/>
  </cols>
  <sheetData>
    <row r="1" spans="1:6" s="315" customFormat="1" x14ac:dyDescent="0.3">
      <c r="A1" s="313" t="s">
        <v>987</v>
      </c>
      <c r="B1" s="314"/>
      <c r="C1" s="314"/>
      <c r="D1" s="314"/>
      <c r="E1" s="314"/>
      <c r="F1" s="314"/>
    </row>
    <row r="3" spans="1:6" x14ac:dyDescent="0.3">
      <c r="A3" s="316" t="s">
        <v>988</v>
      </c>
    </row>
    <row r="4" spans="1:6" x14ac:dyDescent="0.3">
      <c r="A4" s="318"/>
    </row>
    <row r="5" spans="1:6" ht="43.2" x14ac:dyDescent="0.3">
      <c r="A5" s="318" t="s">
        <v>989</v>
      </c>
    </row>
    <row r="6" spans="1:6" x14ac:dyDescent="0.3">
      <c r="A6" s="318"/>
    </row>
    <row r="7" spans="1:6" ht="28.8" x14ac:dyDescent="0.3">
      <c r="A7" s="318" t="s">
        <v>1595</v>
      </c>
    </row>
    <row r="8" spans="1:6" x14ac:dyDescent="0.3">
      <c r="A8" s="319"/>
    </row>
    <row r="9" spans="1:6" ht="28.8" x14ac:dyDescent="0.3">
      <c r="A9" s="318" t="s">
        <v>990</v>
      </c>
    </row>
    <row r="10" spans="1:6" x14ac:dyDescent="0.3">
      <c r="A10" s="318"/>
    </row>
    <row r="11" spans="1:6" x14ac:dyDescent="0.3">
      <c r="A11" s="318" t="s">
        <v>1569</v>
      </c>
    </row>
    <row r="12" spans="1:6" x14ac:dyDescent="0.3">
      <c r="A12" s="318"/>
    </row>
    <row r="13" spans="1:6" x14ac:dyDescent="0.3">
      <c r="A13" s="318" t="s">
        <v>991</v>
      </c>
    </row>
    <row r="15" spans="1:6" x14ac:dyDescent="0.3">
      <c r="A15" s="316" t="s">
        <v>992</v>
      </c>
    </row>
    <row r="16" spans="1:6" x14ac:dyDescent="0.3">
      <c r="A16" s="318"/>
    </row>
    <row r="17" spans="1:1" x14ac:dyDescent="0.3">
      <c r="A17" s="318" t="s">
        <v>1573</v>
      </c>
    </row>
    <row r="18" spans="1:1" x14ac:dyDescent="0.3">
      <c r="A18" s="320" t="s">
        <v>993</v>
      </c>
    </row>
    <row r="19" spans="1:1" x14ac:dyDescent="0.3">
      <c r="A19" s="320" t="s">
        <v>994</v>
      </c>
    </row>
    <row r="20" spans="1:1" x14ac:dyDescent="0.3">
      <c r="A20" s="320" t="s">
        <v>995</v>
      </c>
    </row>
    <row r="21" spans="1:1" x14ac:dyDescent="0.3">
      <c r="A21" s="320" t="s">
        <v>996</v>
      </c>
    </row>
    <row r="22" spans="1:1" hidden="1" x14ac:dyDescent="0.3">
      <c r="A22" s="320" t="s">
        <v>997</v>
      </c>
    </row>
    <row r="23" spans="1:1" x14ac:dyDescent="0.3">
      <c r="A23" s="320" t="s">
        <v>1570</v>
      </c>
    </row>
    <row r="24" spans="1:1" hidden="1" x14ac:dyDescent="0.3">
      <c r="A24" s="320" t="s">
        <v>998</v>
      </c>
    </row>
    <row r="25" spans="1:1" x14ac:dyDescent="0.3">
      <c r="A25" s="320" t="s">
        <v>1571</v>
      </c>
    </row>
    <row r="26" spans="1:1" x14ac:dyDescent="0.3">
      <c r="A26" s="320" t="s">
        <v>1572</v>
      </c>
    </row>
    <row r="27" spans="1:1" x14ac:dyDescent="0.3">
      <c r="A27" s="319"/>
    </row>
    <row r="28" spans="1:1" x14ac:dyDescent="0.3">
      <c r="A28" s="321" t="s">
        <v>1574</v>
      </c>
    </row>
    <row r="30" spans="1:1" s="323" customFormat="1" x14ac:dyDescent="0.25">
      <c r="A30" s="322" t="s">
        <v>1575</v>
      </c>
    </row>
    <row r="31" spans="1:1" s="323" customFormat="1" ht="57.6" x14ac:dyDescent="0.25">
      <c r="A31" s="322" t="s">
        <v>1576</v>
      </c>
    </row>
    <row r="32" spans="1:1" s="323" customFormat="1" ht="28.8" x14ac:dyDescent="0.3">
      <c r="A32" s="324" t="s">
        <v>999</v>
      </c>
    </row>
    <row r="33" spans="1:1" s="323" customFormat="1" x14ac:dyDescent="0.3">
      <c r="A33" s="324" t="s">
        <v>1000</v>
      </c>
    </row>
    <row r="34" spans="1:1" s="323" customFormat="1" ht="13.2" x14ac:dyDescent="0.25"/>
    <row r="35" spans="1:1" s="323" customFormat="1" ht="43.2" x14ac:dyDescent="0.25">
      <c r="A35" s="322" t="s">
        <v>1577</v>
      </c>
    </row>
    <row r="36" spans="1:1" s="323" customFormat="1" x14ac:dyDescent="0.25">
      <c r="A36" s="322" t="s">
        <v>1001</v>
      </c>
    </row>
    <row r="37" spans="1:1" x14ac:dyDescent="0.3">
      <c r="A37" s="319" t="s">
        <v>1002</v>
      </c>
    </row>
    <row r="38" spans="1:1" x14ac:dyDescent="0.3">
      <c r="A38" s="319" t="s">
        <v>1003</v>
      </c>
    </row>
    <row r="39" spans="1:1" x14ac:dyDescent="0.3">
      <c r="A39" s="325" t="s">
        <v>1004</v>
      </c>
    </row>
    <row r="40" spans="1:1" x14ac:dyDescent="0.3">
      <c r="A40" s="326" t="s">
        <v>1005</v>
      </c>
    </row>
    <row r="41" spans="1:1" x14ac:dyDescent="0.3">
      <c r="A41" s="325" t="s">
        <v>1006</v>
      </c>
    </row>
    <row r="42" spans="1:1" x14ac:dyDescent="0.3">
      <c r="A42" s="319" t="s">
        <v>1588</v>
      </c>
    </row>
    <row r="43" spans="1:1" s="323" customFormat="1" ht="13.2" x14ac:dyDescent="0.25"/>
    <row r="44" spans="1:1" s="323" customFormat="1" hidden="1" x14ac:dyDescent="0.25">
      <c r="A44" s="322" t="s">
        <v>1007</v>
      </c>
    </row>
    <row r="45" spans="1:1" s="323" customFormat="1" hidden="1" x14ac:dyDescent="0.25">
      <c r="A45" s="322" t="s">
        <v>1001</v>
      </c>
    </row>
    <row r="46" spans="1:1" hidden="1" x14ac:dyDescent="0.3">
      <c r="A46" s="319" t="s">
        <v>1002</v>
      </c>
    </row>
    <row r="47" spans="1:1" hidden="1" x14ac:dyDescent="0.3">
      <c r="A47" s="319" t="s">
        <v>1003</v>
      </c>
    </row>
    <row r="48" spans="1:1" hidden="1" x14ac:dyDescent="0.3">
      <c r="A48" s="325" t="s">
        <v>1008</v>
      </c>
    </row>
    <row r="49" spans="1:1" hidden="1" x14ac:dyDescent="0.3">
      <c r="A49" s="326" t="s">
        <v>1009</v>
      </c>
    </row>
    <row r="50" spans="1:1" hidden="1" x14ac:dyDescent="0.3">
      <c r="A50" s="325" t="s">
        <v>1010</v>
      </c>
    </row>
    <row r="51" spans="1:1" hidden="1" x14ac:dyDescent="0.3">
      <c r="A51" s="319" t="s">
        <v>1011</v>
      </c>
    </row>
    <row r="52" spans="1:1" s="323" customFormat="1" ht="13.2" hidden="1" x14ac:dyDescent="0.25"/>
    <row r="53" spans="1:1" s="323" customFormat="1" x14ac:dyDescent="0.25">
      <c r="A53" s="322" t="s">
        <v>1581</v>
      </c>
    </row>
    <row r="54" spans="1:1" s="323" customFormat="1" x14ac:dyDescent="0.25">
      <c r="A54" s="322" t="s">
        <v>1012</v>
      </c>
    </row>
    <row r="55" spans="1:1" s="323" customFormat="1" ht="13.2" x14ac:dyDescent="0.25"/>
    <row r="56" spans="1:1" s="323" customFormat="1" ht="28.8" hidden="1" x14ac:dyDescent="0.25">
      <c r="A56" s="322" t="s">
        <v>1582</v>
      </c>
    </row>
    <row r="57" spans="1:1" s="323" customFormat="1" ht="28.8" x14ac:dyDescent="0.25">
      <c r="A57" s="322" t="s">
        <v>1583</v>
      </c>
    </row>
    <row r="58" spans="1:1" s="323" customFormat="1" x14ac:dyDescent="0.25">
      <c r="A58" s="322" t="s">
        <v>1001</v>
      </c>
    </row>
    <row r="59" spans="1:1" x14ac:dyDescent="0.3">
      <c r="A59" s="319" t="s">
        <v>1002</v>
      </c>
    </row>
    <row r="60" spans="1:1" x14ac:dyDescent="0.3">
      <c r="A60" s="319" t="s">
        <v>1003</v>
      </c>
    </row>
    <row r="61" spans="1:1" x14ac:dyDescent="0.3">
      <c r="A61" s="325" t="s">
        <v>1013</v>
      </c>
    </row>
    <row r="62" spans="1:1" x14ac:dyDescent="0.3">
      <c r="A62" s="326" t="s">
        <v>1014</v>
      </c>
    </row>
    <row r="63" spans="1:1" x14ac:dyDescent="0.3">
      <c r="A63" s="325" t="s">
        <v>1015</v>
      </c>
    </row>
    <row r="64" spans="1:1" x14ac:dyDescent="0.3">
      <c r="A64" s="319" t="s">
        <v>1589</v>
      </c>
    </row>
    <row r="65" spans="1:1" s="323" customFormat="1" ht="13.2" x14ac:dyDescent="0.25"/>
    <row r="66" spans="1:1" s="323" customFormat="1" ht="28.8" x14ac:dyDescent="0.25">
      <c r="A66" s="322" t="s">
        <v>1584</v>
      </c>
    </row>
    <row r="67" spans="1:1" s="323" customFormat="1" ht="13.2" x14ac:dyDescent="0.25"/>
    <row r="69" spans="1:1" x14ac:dyDescent="0.3">
      <c r="A69" s="316" t="s">
        <v>1016</v>
      </c>
    </row>
    <row r="70" spans="1:1" x14ac:dyDescent="0.3">
      <c r="A70" s="318"/>
    </row>
    <row r="71" spans="1:1" ht="28.8" x14ac:dyDescent="0.3">
      <c r="A71" s="318" t="s">
        <v>1017</v>
      </c>
    </row>
    <row r="72" spans="1:1" x14ac:dyDescent="0.3">
      <c r="A72" s="318"/>
    </row>
    <row r="73" spans="1:1" ht="28.8" x14ac:dyDescent="0.3">
      <c r="A73" s="321" t="s">
        <v>1590</v>
      </c>
    </row>
    <row r="74" spans="1:1" x14ac:dyDescent="0.3">
      <c r="A74" s="321"/>
    </row>
    <row r="75" spans="1:1" ht="28.8" x14ac:dyDescent="0.3">
      <c r="A75" s="327" t="s">
        <v>1018</v>
      </c>
    </row>
    <row r="77" spans="1:1" x14ac:dyDescent="0.3">
      <c r="A77" s="316" t="s">
        <v>1019</v>
      </c>
    </row>
    <row r="79" spans="1:1" x14ac:dyDescent="0.3">
      <c r="A79" s="322" t="s">
        <v>1020</v>
      </c>
    </row>
    <row r="80" spans="1:1" x14ac:dyDescent="0.3">
      <c r="A80" s="317" t="s">
        <v>1021</v>
      </c>
    </row>
    <row r="81" spans="1:1" x14ac:dyDescent="0.3">
      <c r="A81" s="317" t="s">
        <v>1022</v>
      </c>
    </row>
    <row r="82" spans="1:1" x14ac:dyDescent="0.3">
      <c r="A82" s="322" t="s">
        <v>1023</v>
      </c>
    </row>
    <row r="83" spans="1:1" x14ac:dyDescent="0.3">
      <c r="A83" s="322" t="s">
        <v>1024</v>
      </c>
    </row>
    <row r="84" spans="1:1" x14ac:dyDescent="0.3">
      <c r="A84" s="322" t="s">
        <v>1025</v>
      </c>
    </row>
    <row r="85" spans="1:1" x14ac:dyDescent="0.3">
      <c r="A85" s="322" t="s">
        <v>1591</v>
      </c>
    </row>
    <row r="86" spans="1:1" x14ac:dyDescent="0.3">
      <c r="A86" s="322" t="s">
        <v>1592</v>
      </c>
    </row>
    <row r="88" spans="1:1" x14ac:dyDescent="0.3">
      <c r="A88" s="316" t="s">
        <v>1026</v>
      </c>
    </row>
    <row r="90" spans="1:1" ht="28.8" x14ac:dyDescent="0.3">
      <c r="A90" s="327" t="s">
        <v>1585</v>
      </c>
    </row>
    <row r="92" spans="1:1" ht="28.8" x14ac:dyDescent="0.3">
      <c r="A92" s="327" t="s">
        <v>1586</v>
      </c>
    </row>
  </sheetData>
  <printOptions gridLines="1"/>
  <pageMargins left="0.70866141732283472" right="0.70866141732283472" top="0.74803149606299213" bottom="0.74803149606299213" header="0.31496062992125984" footer="0.31496062992125984"/>
  <pageSetup paperSize="8" fitToHeight="0" orientation="landscape" r:id="rId1"/>
  <headerFooter>
    <oddHeader>&amp;L&amp;"-,Regular"&amp;11QC NON PIE 2021 - BOEK 2 CONTROLEOPDRACHTEN &amp;R&amp;"-,Regular"&amp;11CTR-CSR</oddHeader>
    <oddFooter>&amp;C&amp;A&amp;R&amp;P/&amp;N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1011"/>
  <sheetViews>
    <sheetView zoomScale="85" zoomScaleNormal="85" workbookViewId="0">
      <pane ySplit="2" topLeftCell="A3" activePane="bottomLeft" state="frozen"/>
      <selection pane="bottomLeft" activeCell="I3" sqref="I3"/>
    </sheetView>
  </sheetViews>
  <sheetFormatPr defaultColWidth="9.33203125" defaultRowHeight="14.4" outlineLevelRow="1" x14ac:dyDescent="0.3"/>
  <cols>
    <col min="1" max="1" width="4" style="410" customWidth="1"/>
    <col min="2" max="2" width="55.6640625" style="393" customWidth="1"/>
    <col min="3" max="3" width="20.6640625" style="393" customWidth="1"/>
    <col min="4" max="4" width="6.33203125" style="344" bestFit="1" customWidth="1"/>
    <col min="5" max="5" width="50.6640625" style="400" customWidth="1"/>
    <col min="6" max="7" width="20.6640625" style="400" customWidth="1"/>
    <col min="8" max="9" width="50.6640625" style="400" customWidth="1"/>
    <col min="10" max="10" width="2.6640625" style="385" customWidth="1"/>
    <col min="11" max="11" width="50.6640625" style="400" customWidth="1"/>
    <col min="12" max="16384" width="9.33203125" style="153"/>
  </cols>
  <sheetData>
    <row r="1" spans="1:11" ht="12.75" customHeight="1" x14ac:dyDescent="0.3">
      <c r="A1" s="592" t="s">
        <v>917</v>
      </c>
      <c r="B1" s="593"/>
      <c r="C1" s="593"/>
      <c r="D1" s="593"/>
      <c r="E1" s="593"/>
      <c r="F1" s="593"/>
      <c r="G1" s="593"/>
      <c r="H1" s="593"/>
      <c r="I1" s="593"/>
      <c r="J1" s="411"/>
      <c r="K1" s="349"/>
    </row>
    <row r="2" spans="1:11" s="356" customFormat="1" ht="37.200000000000003" customHeight="1" x14ac:dyDescent="0.3">
      <c r="A2" s="350" t="s">
        <v>307</v>
      </c>
      <c r="B2" s="351" t="s">
        <v>44</v>
      </c>
      <c r="C2" s="352" t="s">
        <v>308</v>
      </c>
      <c r="D2" s="353" t="s">
        <v>9</v>
      </c>
      <c r="E2" s="353" t="s">
        <v>1579</v>
      </c>
      <c r="F2" s="353" t="s">
        <v>569</v>
      </c>
      <c r="G2" s="353" t="s">
        <v>1067</v>
      </c>
      <c r="H2" s="192" t="s">
        <v>1587</v>
      </c>
      <c r="I2" s="342" t="s">
        <v>1593</v>
      </c>
      <c r="J2" s="412"/>
      <c r="K2" s="310" t="s">
        <v>233</v>
      </c>
    </row>
    <row r="3" spans="1:11" collapsed="1" x14ac:dyDescent="0.3">
      <c r="A3" s="357" t="s">
        <v>1485</v>
      </c>
      <c r="B3" s="358"/>
      <c r="C3" s="358"/>
      <c r="D3" s="359"/>
      <c r="E3" s="361"/>
      <c r="F3" s="361"/>
      <c r="G3" s="361"/>
      <c r="H3" s="361"/>
      <c r="I3" s="361"/>
      <c r="J3" s="413"/>
      <c r="K3" s="361"/>
    </row>
    <row r="4" spans="1:11" ht="60" hidden="1" customHeight="1" outlineLevel="1" x14ac:dyDescent="0.3">
      <c r="A4" s="363">
        <v>1</v>
      </c>
      <c r="B4" s="364" t="s">
        <v>1069</v>
      </c>
      <c r="C4" s="365" t="s">
        <v>1487</v>
      </c>
      <c r="D4" s="366"/>
      <c r="E4" s="368"/>
      <c r="F4" s="368"/>
      <c r="G4" s="368"/>
      <c r="H4" s="368"/>
      <c r="I4" s="368"/>
      <c r="J4" s="413"/>
      <c r="K4" s="369"/>
    </row>
    <row r="5" spans="1:11" ht="62.25" hidden="1" customHeight="1" outlineLevel="1" x14ac:dyDescent="0.3">
      <c r="A5" s="363">
        <f>A4+1</f>
        <v>2</v>
      </c>
      <c r="B5" s="364" t="s">
        <v>1070</v>
      </c>
      <c r="C5" s="369" t="s">
        <v>238</v>
      </c>
      <c r="D5" s="366"/>
      <c r="E5" s="368"/>
      <c r="F5" s="368"/>
      <c r="G5" s="368"/>
      <c r="H5" s="368"/>
      <c r="I5" s="370"/>
      <c r="J5" s="413"/>
      <c r="K5" s="369"/>
    </row>
    <row r="6" spans="1:11" ht="43.2" hidden="1" outlineLevel="1" x14ac:dyDescent="0.3">
      <c r="A6" s="363">
        <f t="shared" ref="A6:A17" si="0">A5+1</f>
        <v>3</v>
      </c>
      <c r="B6" s="364" t="s">
        <v>1071</v>
      </c>
      <c r="C6" s="369" t="s">
        <v>1486</v>
      </c>
      <c r="D6" s="366"/>
      <c r="E6" s="368"/>
      <c r="F6" s="368"/>
      <c r="G6" s="368"/>
      <c r="H6" s="368"/>
      <c r="I6" s="370"/>
      <c r="J6" s="413"/>
      <c r="K6" s="369"/>
    </row>
    <row r="7" spans="1:11" ht="115.2" hidden="1" outlineLevel="1" x14ac:dyDescent="0.3">
      <c r="A7" s="363">
        <f t="shared" si="0"/>
        <v>4</v>
      </c>
      <c r="B7" s="364" t="s">
        <v>1073</v>
      </c>
      <c r="C7" s="369" t="s">
        <v>1074</v>
      </c>
      <c r="D7" s="366"/>
      <c r="E7" s="368"/>
      <c r="F7" s="368"/>
      <c r="G7" s="368"/>
      <c r="H7" s="368"/>
      <c r="I7" s="370"/>
      <c r="J7" s="413"/>
      <c r="K7" s="369"/>
    </row>
    <row r="8" spans="1:11" ht="45" hidden="1" customHeight="1" outlineLevel="1" x14ac:dyDescent="0.3">
      <c r="A8" s="363">
        <f t="shared" si="0"/>
        <v>5</v>
      </c>
      <c r="B8" s="364" t="s">
        <v>1488</v>
      </c>
      <c r="C8" s="369" t="s">
        <v>1489</v>
      </c>
      <c r="D8" s="366"/>
      <c r="E8" s="368"/>
      <c r="F8" s="368"/>
      <c r="G8" s="368"/>
      <c r="H8" s="368"/>
      <c r="I8" s="370"/>
      <c r="J8" s="413"/>
      <c r="K8" s="369"/>
    </row>
    <row r="9" spans="1:11" ht="43.2" hidden="1" outlineLevel="1" x14ac:dyDescent="0.3">
      <c r="A9" s="363">
        <f t="shared" si="0"/>
        <v>6</v>
      </c>
      <c r="B9" s="364" t="s">
        <v>1507</v>
      </c>
      <c r="C9" s="369" t="s">
        <v>1490</v>
      </c>
      <c r="D9" s="366"/>
      <c r="E9" s="368"/>
      <c r="F9" s="368"/>
      <c r="G9" s="368"/>
      <c r="H9" s="368"/>
      <c r="I9" s="370"/>
      <c r="J9" s="413"/>
      <c r="K9" s="369"/>
    </row>
    <row r="10" spans="1:11" hidden="1" outlineLevel="1" x14ac:dyDescent="0.3">
      <c r="A10" s="429" t="s">
        <v>1491</v>
      </c>
      <c r="B10" s="364"/>
      <c r="C10" s="369"/>
      <c r="D10" s="368"/>
      <c r="E10" s="368"/>
      <c r="F10" s="368"/>
      <c r="G10" s="368"/>
      <c r="H10" s="368"/>
      <c r="I10" s="370"/>
      <c r="J10" s="413"/>
      <c r="K10" s="369"/>
    </row>
    <row r="11" spans="1:11" ht="100.8" hidden="1" outlineLevel="1" x14ac:dyDescent="0.3">
      <c r="A11" s="363">
        <f>A9+1</f>
        <v>7</v>
      </c>
      <c r="B11" s="364" t="s">
        <v>1499</v>
      </c>
      <c r="C11" s="369" t="s">
        <v>1492</v>
      </c>
      <c r="D11" s="366"/>
      <c r="E11" s="368"/>
      <c r="F11" s="368"/>
      <c r="G11" s="368"/>
      <c r="H11" s="368"/>
      <c r="I11" s="370"/>
      <c r="J11" s="413"/>
      <c r="K11" s="369"/>
    </row>
    <row r="12" spans="1:11" ht="86.4" hidden="1" outlineLevel="1" x14ac:dyDescent="0.3">
      <c r="A12" s="363">
        <f t="shared" si="0"/>
        <v>8</v>
      </c>
      <c r="B12" s="371" t="s">
        <v>1500</v>
      </c>
      <c r="C12" s="369" t="s">
        <v>1493</v>
      </c>
      <c r="D12" s="366"/>
      <c r="E12" s="368"/>
      <c r="F12" s="368"/>
      <c r="G12" s="368"/>
      <c r="H12" s="368"/>
      <c r="I12" s="370"/>
      <c r="J12" s="413"/>
      <c r="K12" s="369"/>
    </row>
    <row r="13" spans="1:11" ht="144" hidden="1" outlineLevel="1" collapsed="1" x14ac:dyDescent="0.3">
      <c r="A13" s="363">
        <f t="shared" si="0"/>
        <v>9</v>
      </c>
      <c r="B13" s="364" t="s">
        <v>1501</v>
      </c>
      <c r="C13" s="365" t="s">
        <v>1494</v>
      </c>
      <c r="D13" s="366"/>
      <c r="E13" s="368"/>
      <c r="F13" s="368"/>
      <c r="G13" s="368"/>
      <c r="H13" s="368"/>
      <c r="I13" s="370"/>
      <c r="J13" s="413"/>
      <c r="K13" s="369"/>
    </row>
    <row r="14" spans="1:11" ht="129.6" hidden="1" outlineLevel="1" collapsed="1" x14ac:dyDescent="0.3">
      <c r="A14" s="363">
        <f t="shared" si="0"/>
        <v>10</v>
      </c>
      <c r="B14" s="364" t="s">
        <v>1502</v>
      </c>
      <c r="C14" s="369" t="s">
        <v>1495</v>
      </c>
      <c r="D14" s="366"/>
      <c r="E14" s="368"/>
      <c r="F14" s="368"/>
      <c r="G14" s="368"/>
      <c r="H14" s="368"/>
      <c r="I14" s="370"/>
      <c r="J14" s="413"/>
      <c r="K14" s="369"/>
    </row>
    <row r="15" spans="1:11" ht="115.2" hidden="1" outlineLevel="1" x14ac:dyDescent="0.3">
      <c r="A15" s="363">
        <f t="shared" si="0"/>
        <v>11</v>
      </c>
      <c r="B15" s="364" t="s">
        <v>1503</v>
      </c>
      <c r="C15" s="369" t="s">
        <v>1496</v>
      </c>
      <c r="D15" s="366"/>
      <c r="E15" s="368"/>
      <c r="F15" s="368"/>
      <c r="G15" s="368"/>
      <c r="H15" s="368"/>
      <c r="I15" s="370"/>
      <c r="J15" s="413"/>
      <c r="K15" s="369"/>
    </row>
    <row r="16" spans="1:11" ht="144" hidden="1" outlineLevel="1" x14ac:dyDescent="0.3">
      <c r="A16" s="363">
        <f t="shared" si="0"/>
        <v>12</v>
      </c>
      <c r="B16" s="364" t="s">
        <v>1504</v>
      </c>
      <c r="C16" s="425" t="s">
        <v>1497</v>
      </c>
      <c r="D16" s="366"/>
      <c r="E16" s="368"/>
      <c r="F16" s="368"/>
      <c r="G16" s="368"/>
      <c r="H16" s="368"/>
      <c r="I16" s="370"/>
      <c r="J16" s="413"/>
      <c r="K16" s="369"/>
    </row>
    <row r="17" spans="1:11" ht="43.2" hidden="1" outlineLevel="1" x14ac:dyDescent="0.3">
      <c r="A17" s="363">
        <f t="shared" si="0"/>
        <v>13</v>
      </c>
      <c r="B17" s="364" t="s">
        <v>1505</v>
      </c>
      <c r="C17" s="369" t="s">
        <v>1498</v>
      </c>
      <c r="D17" s="366"/>
      <c r="E17" s="368"/>
      <c r="F17" s="368"/>
      <c r="G17" s="368"/>
      <c r="H17" s="368"/>
      <c r="I17" s="370"/>
      <c r="J17" s="413"/>
      <c r="K17" s="369"/>
    </row>
    <row r="18" spans="1:11" hidden="1" outlineLevel="1" x14ac:dyDescent="0.3">
      <c r="A18" s="429" t="s">
        <v>1506</v>
      </c>
      <c r="B18" s="364"/>
      <c r="C18" s="369"/>
      <c r="D18" s="368"/>
      <c r="E18" s="368"/>
      <c r="F18" s="368"/>
      <c r="G18" s="368"/>
      <c r="H18" s="368"/>
      <c r="I18" s="370"/>
      <c r="J18" s="413"/>
      <c r="K18" s="369"/>
    </row>
    <row r="19" spans="1:11" hidden="1" outlineLevel="1" x14ac:dyDescent="0.3">
      <c r="A19" s="429" t="s">
        <v>1508</v>
      </c>
      <c r="B19" s="364"/>
      <c r="C19" s="369"/>
      <c r="D19" s="368"/>
      <c r="E19" s="368"/>
      <c r="F19" s="368"/>
      <c r="G19" s="368"/>
      <c r="H19" s="368"/>
      <c r="I19" s="370"/>
      <c r="J19" s="413"/>
      <c r="K19" s="369"/>
    </row>
    <row r="20" spans="1:11" ht="129.6" hidden="1" outlineLevel="1" x14ac:dyDescent="0.3">
      <c r="A20" s="363">
        <f>A17+1</f>
        <v>14</v>
      </c>
      <c r="B20" s="364" t="s">
        <v>1510</v>
      </c>
      <c r="C20" s="369" t="s">
        <v>1509</v>
      </c>
      <c r="D20" s="366"/>
      <c r="E20" s="368"/>
      <c r="F20" s="368"/>
      <c r="G20" s="368"/>
      <c r="H20" s="368"/>
      <c r="I20" s="370"/>
      <c r="J20" s="413"/>
      <c r="K20" s="369"/>
    </row>
    <row r="21" spans="1:11" ht="144" hidden="1" outlineLevel="1" x14ac:dyDescent="0.3">
      <c r="A21" s="363">
        <f>A20+1</f>
        <v>15</v>
      </c>
      <c r="B21" s="364" t="s">
        <v>1511</v>
      </c>
      <c r="C21" s="369" t="s">
        <v>1512</v>
      </c>
      <c r="D21" s="366"/>
      <c r="E21" s="368"/>
      <c r="F21" s="368"/>
      <c r="G21" s="368"/>
      <c r="H21" s="368"/>
      <c r="I21" s="370"/>
      <c r="J21" s="413"/>
      <c r="K21" s="369"/>
    </row>
    <row r="22" spans="1:11" ht="86.4" hidden="1" outlineLevel="1" x14ac:dyDescent="0.3">
      <c r="A22" s="363">
        <f>A21+1</f>
        <v>16</v>
      </c>
      <c r="B22" s="364" t="s">
        <v>1513</v>
      </c>
      <c r="C22" s="369" t="s">
        <v>1514</v>
      </c>
      <c r="D22" s="366"/>
      <c r="E22" s="368"/>
      <c r="F22" s="368"/>
      <c r="G22" s="368"/>
      <c r="H22" s="368"/>
      <c r="I22" s="370"/>
      <c r="J22" s="413"/>
      <c r="K22" s="369"/>
    </row>
    <row r="23" spans="1:11" ht="115.2" hidden="1" outlineLevel="1" x14ac:dyDescent="0.3">
      <c r="A23" s="363">
        <f>A22+1</f>
        <v>17</v>
      </c>
      <c r="B23" s="364" t="s">
        <v>1503</v>
      </c>
      <c r="C23" s="369" t="s">
        <v>1515</v>
      </c>
      <c r="D23" s="366"/>
      <c r="E23" s="368"/>
      <c r="F23" s="368"/>
      <c r="G23" s="368"/>
      <c r="H23" s="368"/>
      <c r="I23" s="370"/>
      <c r="J23" s="413"/>
      <c r="K23" s="369"/>
    </row>
    <row r="24" spans="1:11" ht="173.4" hidden="1" customHeight="1" outlineLevel="1" x14ac:dyDescent="0.3">
      <c r="A24" s="363">
        <f>A23+1</f>
        <v>18</v>
      </c>
      <c r="B24" s="371" t="s">
        <v>1504</v>
      </c>
      <c r="C24" s="369" t="s">
        <v>1516</v>
      </c>
      <c r="D24" s="366"/>
      <c r="E24" s="368"/>
      <c r="F24" s="368"/>
      <c r="G24" s="368"/>
      <c r="H24" s="368"/>
      <c r="I24" s="370"/>
      <c r="J24" s="413"/>
      <c r="K24" s="369"/>
    </row>
    <row r="25" spans="1:11" hidden="1" outlineLevel="1" x14ac:dyDescent="0.3">
      <c r="A25" s="429" t="s">
        <v>1517</v>
      </c>
      <c r="B25" s="371"/>
      <c r="C25" s="369"/>
      <c r="D25" s="368"/>
      <c r="E25" s="368"/>
      <c r="F25" s="368"/>
      <c r="G25" s="368"/>
      <c r="H25" s="368"/>
      <c r="I25" s="370"/>
      <c r="J25" s="413"/>
      <c r="K25" s="369"/>
    </row>
    <row r="26" spans="1:11" ht="216.6" hidden="1" customHeight="1" outlineLevel="1" x14ac:dyDescent="0.3">
      <c r="A26" s="363">
        <f>A24+1</f>
        <v>19</v>
      </c>
      <c r="B26" s="364" t="s">
        <v>1522</v>
      </c>
      <c r="C26" s="369" t="s">
        <v>1518</v>
      </c>
      <c r="D26" s="366"/>
      <c r="E26" s="368"/>
      <c r="F26" s="368"/>
      <c r="G26" s="368"/>
      <c r="H26" s="368"/>
      <c r="I26" s="370"/>
      <c r="J26" s="413"/>
      <c r="K26" s="369"/>
    </row>
    <row r="27" spans="1:11" ht="57.6" hidden="1" outlineLevel="1" x14ac:dyDescent="0.3">
      <c r="A27" s="363">
        <f>A26+1</f>
        <v>20</v>
      </c>
      <c r="B27" s="364" t="s">
        <v>1523</v>
      </c>
      <c r="C27" s="369" t="s">
        <v>1519</v>
      </c>
      <c r="D27" s="366"/>
      <c r="E27" s="368"/>
      <c r="F27" s="368"/>
      <c r="G27" s="368"/>
      <c r="H27" s="368"/>
      <c r="I27" s="370"/>
      <c r="J27" s="413"/>
      <c r="K27" s="369"/>
    </row>
    <row r="28" spans="1:11" ht="72" hidden="1" outlineLevel="1" x14ac:dyDescent="0.3">
      <c r="A28" s="363">
        <f>A27+1</f>
        <v>21</v>
      </c>
      <c r="B28" s="364" t="s">
        <v>1524</v>
      </c>
      <c r="C28" s="369" t="s">
        <v>1520</v>
      </c>
      <c r="D28" s="366"/>
      <c r="E28" s="368"/>
      <c r="F28" s="368"/>
      <c r="G28" s="368"/>
      <c r="H28" s="368"/>
      <c r="I28" s="370"/>
      <c r="J28" s="413"/>
      <c r="K28" s="369"/>
    </row>
    <row r="29" spans="1:11" ht="100.8" hidden="1" outlineLevel="1" x14ac:dyDescent="0.3">
      <c r="A29" s="363">
        <f>A28+1</f>
        <v>22</v>
      </c>
      <c r="B29" s="364" t="s">
        <v>1525</v>
      </c>
      <c r="C29" s="369" t="s">
        <v>1521</v>
      </c>
      <c r="D29" s="366"/>
      <c r="E29" s="368"/>
      <c r="F29" s="368"/>
      <c r="G29" s="368"/>
      <c r="H29" s="368"/>
      <c r="I29" s="370"/>
      <c r="J29" s="413"/>
      <c r="K29" s="369"/>
    </row>
    <row r="30" spans="1:11" hidden="1" outlineLevel="1" x14ac:dyDescent="0.3">
      <c r="A30" s="429" t="s">
        <v>1526</v>
      </c>
      <c r="B30" s="364"/>
      <c r="C30" s="369"/>
      <c r="D30" s="366"/>
      <c r="E30" s="368"/>
      <c r="F30" s="368"/>
      <c r="G30" s="368"/>
      <c r="H30" s="368"/>
      <c r="I30" s="370"/>
      <c r="J30" s="413"/>
      <c r="K30" s="369"/>
    </row>
    <row r="31" spans="1:11" ht="43.2" hidden="1" outlineLevel="1" x14ac:dyDescent="0.3">
      <c r="A31" s="363">
        <f>A29+1</f>
        <v>23</v>
      </c>
      <c r="B31" s="364" t="s">
        <v>1527</v>
      </c>
      <c r="C31" s="369" t="s">
        <v>1528</v>
      </c>
      <c r="D31" s="366"/>
      <c r="E31" s="368"/>
      <c r="F31" s="368"/>
      <c r="G31" s="368"/>
      <c r="H31" s="368"/>
      <c r="I31" s="370"/>
      <c r="J31" s="413"/>
      <c r="K31" s="369"/>
    </row>
    <row r="32" spans="1:11" ht="57.6" hidden="1" outlineLevel="1" x14ac:dyDescent="0.3">
      <c r="A32" s="363">
        <f t="shared" ref="A32:A40" si="1">A31+1</f>
        <v>24</v>
      </c>
      <c r="B32" s="364" t="s">
        <v>1529</v>
      </c>
      <c r="C32" s="369" t="s">
        <v>1530</v>
      </c>
      <c r="D32" s="366"/>
      <c r="E32" s="368"/>
      <c r="F32" s="368"/>
      <c r="G32" s="368"/>
      <c r="H32" s="368"/>
      <c r="I32" s="370"/>
      <c r="J32" s="413"/>
      <c r="K32" s="369"/>
    </row>
    <row r="33" spans="1:11" ht="43.2" hidden="1" outlineLevel="1" x14ac:dyDescent="0.3">
      <c r="A33" s="363">
        <f t="shared" si="1"/>
        <v>25</v>
      </c>
      <c r="B33" s="364" t="s">
        <v>1531</v>
      </c>
      <c r="C33" s="369" t="s">
        <v>1541</v>
      </c>
      <c r="D33" s="366"/>
      <c r="E33" s="368"/>
      <c r="F33" s="368"/>
      <c r="G33" s="368"/>
      <c r="H33" s="368"/>
      <c r="I33" s="370"/>
      <c r="J33" s="413"/>
      <c r="K33" s="369"/>
    </row>
    <row r="34" spans="1:11" ht="43.2" hidden="1" outlineLevel="1" x14ac:dyDescent="0.3">
      <c r="A34" s="363">
        <f t="shared" si="1"/>
        <v>26</v>
      </c>
      <c r="B34" s="364" t="s">
        <v>1532</v>
      </c>
      <c r="C34" s="369" t="s">
        <v>1530</v>
      </c>
      <c r="D34" s="366"/>
      <c r="E34" s="368"/>
      <c r="F34" s="368"/>
      <c r="G34" s="368"/>
      <c r="H34" s="368"/>
      <c r="I34" s="370"/>
      <c r="J34" s="413"/>
      <c r="K34" s="369"/>
    </row>
    <row r="35" spans="1:11" ht="72" hidden="1" outlineLevel="1" x14ac:dyDescent="0.3">
      <c r="A35" s="363">
        <f t="shared" si="1"/>
        <v>27</v>
      </c>
      <c r="B35" s="364" t="s">
        <v>1557</v>
      </c>
      <c r="C35" s="369" t="s">
        <v>1542</v>
      </c>
      <c r="D35" s="366"/>
      <c r="E35" s="368"/>
      <c r="F35" s="368"/>
      <c r="G35" s="368"/>
      <c r="H35" s="368"/>
      <c r="I35" s="370"/>
      <c r="J35" s="413"/>
      <c r="K35" s="369"/>
    </row>
    <row r="36" spans="1:11" ht="127.95" hidden="1" customHeight="1" outlineLevel="1" x14ac:dyDescent="0.3">
      <c r="A36" s="363">
        <f t="shared" si="1"/>
        <v>28</v>
      </c>
      <c r="B36" s="364" t="s">
        <v>1534</v>
      </c>
      <c r="C36" s="369" t="s">
        <v>1533</v>
      </c>
      <c r="D36" s="366"/>
      <c r="E36" s="368"/>
      <c r="F36" s="368"/>
      <c r="G36" s="368"/>
      <c r="H36" s="368"/>
      <c r="I36" s="370"/>
      <c r="J36" s="413"/>
      <c r="K36" s="369"/>
    </row>
    <row r="37" spans="1:11" ht="172.8" hidden="1" outlineLevel="1" x14ac:dyDescent="0.3">
      <c r="A37" s="363">
        <f t="shared" si="1"/>
        <v>29</v>
      </c>
      <c r="B37" s="364" t="s">
        <v>1535</v>
      </c>
      <c r="C37" s="369" t="s">
        <v>1533</v>
      </c>
      <c r="D37" s="366"/>
      <c r="E37" s="368"/>
      <c r="F37" s="368"/>
      <c r="G37" s="368"/>
      <c r="H37" s="368"/>
      <c r="I37" s="370"/>
      <c r="J37" s="413"/>
      <c r="K37" s="369"/>
    </row>
    <row r="38" spans="1:11" ht="72" hidden="1" outlineLevel="1" x14ac:dyDescent="0.3">
      <c r="A38" s="363">
        <f t="shared" si="1"/>
        <v>30</v>
      </c>
      <c r="B38" s="364" t="s">
        <v>1536</v>
      </c>
      <c r="C38" s="369" t="s">
        <v>1537</v>
      </c>
      <c r="D38" s="366"/>
      <c r="E38" s="368"/>
      <c r="F38" s="368"/>
      <c r="G38" s="368"/>
      <c r="H38" s="368"/>
      <c r="I38" s="370"/>
      <c r="J38" s="413"/>
      <c r="K38" s="369"/>
    </row>
    <row r="39" spans="1:11" ht="115.2" hidden="1" outlineLevel="1" x14ac:dyDescent="0.3">
      <c r="A39" s="363">
        <f t="shared" si="1"/>
        <v>31</v>
      </c>
      <c r="B39" s="364" t="s">
        <v>1540</v>
      </c>
      <c r="C39" s="369" t="s">
        <v>1538</v>
      </c>
      <c r="D39" s="366"/>
      <c r="E39" s="368"/>
      <c r="F39" s="368"/>
      <c r="G39" s="368"/>
      <c r="H39" s="368"/>
      <c r="I39" s="370"/>
      <c r="J39" s="413"/>
      <c r="K39" s="369"/>
    </row>
    <row r="40" spans="1:11" ht="28.8" hidden="1" outlineLevel="1" x14ac:dyDescent="0.3">
      <c r="A40" s="363">
        <f t="shared" si="1"/>
        <v>32</v>
      </c>
      <c r="B40" s="364" t="s">
        <v>256</v>
      </c>
      <c r="C40" s="369" t="s">
        <v>1539</v>
      </c>
      <c r="D40" s="366"/>
      <c r="E40" s="368"/>
      <c r="F40" s="368"/>
      <c r="G40" s="368"/>
      <c r="H40" s="368"/>
      <c r="I40" s="370"/>
      <c r="J40" s="413"/>
      <c r="K40" s="369"/>
    </row>
    <row r="41" spans="1:11" s="377" customFormat="1" collapsed="1" x14ac:dyDescent="0.3">
      <c r="A41" s="357" t="s">
        <v>1176</v>
      </c>
      <c r="B41" s="358"/>
      <c r="C41" s="361"/>
      <c r="D41" s="414"/>
      <c r="E41" s="361"/>
      <c r="F41" s="361"/>
      <c r="G41" s="361"/>
      <c r="H41" s="361"/>
      <c r="I41" s="415"/>
      <c r="J41" s="413"/>
      <c r="K41" s="361"/>
    </row>
    <row r="42" spans="1:11" ht="60.75" hidden="1" customHeight="1" outlineLevel="1" x14ac:dyDescent="0.3">
      <c r="A42" s="363">
        <v>1</v>
      </c>
      <c r="B42" s="364" t="s">
        <v>1069</v>
      </c>
      <c r="C42" s="365" t="s">
        <v>237</v>
      </c>
      <c r="D42" s="366"/>
      <c r="E42" s="370"/>
      <c r="F42" s="370"/>
      <c r="G42" s="368"/>
      <c r="H42" s="370"/>
      <c r="I42" s="370"/>
      <c r="J42" s="413"/>
      <c r="K42" s="369"/>
    </row>
    <row r="43" spans="1:11" ht="60" hidden="1" customHeight="1" outlineLevel="1" x14ac:dyDescent="0.3">
      <c r="A43" s="363">
        <f>A42+1</f>
        <v>2</v>
      </c>
      <c r="B43" s="364" t="s">
        <v>1070</v>
      </c>
      <c r="C43" s="369" t="s">
        <v>238</v>
      </c>
      <c r="D43" s="366"/>
      <c r="E43" s="370"/>
      <c r="F43" s="370"/>
      <c r="G43" s="368"/>
      <c r="H43" s="370"/>
      <c r="I43" s="370"/>
      <c r="J43" s="413"/>
      <c r="K43" s="369"/>
    </row>
    <row r="44" spans="1:11" ht="43.2" hidden="1" outlineLevel="1" x14ac:dyDescent="0.3">
      <c r="A44" s="363">
        <f t="shared" ref="A44:A52" si="2">A43+1</f>
        <v>3</v>
      </c>
      <c r="B44" s="364" t="s">
        <v>1071</v>
      </c>
      <c r="C44" s="369" t="s">
        <v>1486</v>
      </c>
      <c r="D44" s="366"/>
      <c r="E44" s="370"/>
      <c r="F44" s="370"/>
      <c r="G44" s="368"/>
      <c r="H44" s="370"/>
      <c r="I44" s="370"/>
      <c r="J44" s="413"/>
      <c r="K44" s="369"/>
    </row>
    <row r="45" spans="1:11" ht="115.2" hidden="1" outlineLevel="1" x14ac:dyDescent="0.3">
      <c r="A45" s="363">
        <f t="shared" si="2"/>
        <v>4</v>
      </c>
      <c r="B45" s="364" t="s">
        <v>1073</v>
      </c>
      <c r="C45" s="369" t="s">
        <v>1074</v>
      </c>
      <c r="D45" s="366"/>
      <c r="E45" s="370"/>
      <c r="F45" s="370"/>
      <c r="G45" s="368"/>
      <c r="H45" s="370"/>
      <c r="I45" s="370"/>
      <c r="J45" s="413"/>
      <c r="K45" s="369"/>
    </row>
    <row r="46" spans="1:11" ht="45.75" hidden="1" customHeight="1" outlineLevel="1" x14ac:dyDescent="0.3">
      <c r="A46" s="363">
        <f t="shared" si="2"/>
        <v>5</v>
      </c>
      <c r="B46" s="364" t="s">
        <v>1488</v>
      </c>
      <c r="C46" s="369" t="s">
        <v>1489</v>
      </c>
      <c r="D46" s="366"/>
      <c r="E46" s="370"/>
      <c r="F46" s="370"/>
      <c r="G46" s="368"/>
      <c r="H46" s="370"/>
      <c r="I46" s="370"/>
      <c r="J46" s="413"/>
      <c r="K46" s="369"/>
    </row>
    <row r="47" spans="1:11" ht="45.75" hidden="1" customHeight="1" outlineLevel="1" x14ac:dyDescent="0.3">
      <c r="A47" s="363">
        <f>A46+1</f>
        <v>6</v>
      </c>
      <c r="B47" s="364" t="s">
        <v>1507</v>
      </c>
      <c r="C47" s="369" t="s">
        <v>1490</v>
      </c>
      <c r="D47" s="366"/>
      <c r="E47" s="370"/>
      <c r="F47" s="370"/>
      <c r="G47" s="368"/>
      <c r="H47" s="370"/>
      <c r="I47" s="370"/>
      <c r="J47" s="413"/>
      <c r="K47" s="369"/>
    </row>
    <row r="48" spans="1:11" hidden="1" outlineLevel="1" x14ac:dyDescent="0.3">
      <c r="A48" s="429" t="s">
        <v>1543</v>
      </c>
      <c r="B48" s="364"/>
      <c r="C48" s="369"/>
      <c r="D48" s="366"/>
      <c r="E48" s="370"/>
      <c r="F48" s="370"/>
      <c r="G48" s="368"/>
      <c r="H48" s="370"/>
      <c r="I48" s="370"/>
      <c r="J48" s="413"/>
      <c r="K48" s="369"/>
    </row>
    <row r="49" spans="1:11" ht="158.4" hidden="1" outlineLevel="1" x14ac:dyDescent="0.3">
      <c r="A49" s="363">
        <f>A47+1</f>
        <v>7</v>
      </c>
      <c r="B49" s="364" t="s">
        <v>1177</v>
      </c>
      <c r="C49" s="369" t="s">
        <v>1544</v>
      </c>
      <c r="D49" s="366"/>
      <c r="E49" s="370"/>
      <c r="F49" s="370"/>
      <c r="G49" s="368"/>
      <c r="H49" s="370"/>
      <c r="I49" s="370"/>
      <c r="J49" s="413"/>
      <c r="K49" s="369"/>
    </row>
    <row r="50" spans="1:11" ht="57.6" hidden="1" outlineLevel="1" x14ac:dyDescent="0.3">
      <c r="A50" s="363">
        <f t="shared" si="2"/>
        <v>8</v>
      </c>
      <c r="B50" s="364" t="s">
        <v>1178</v>
      </c>
      <c r="C50" s="369" t="s">
        <v>1545</v>
      </c>
      <c r="D50" s="366"/>
      <c r="E50" s="370"/>
      <c r="F50" s="370"/>
      <c r="G50" s="368"/>
      <c r="H50" s="370"/>
      <c r="I50" s="370"/>
      <c r="J50" s="413"/>
      <c r="K50" s="369"/>
    </row>
    <row r="51" spans="1:11" ht="230.4" hidden="1" outlineLevel="1" x14ac:dyDescent="0.3">
      <c r="A51" s="363">
        <f t="shared" si="2"/>
        <v>9</v>
      </c>
      <c r="B51" s="371" t="s">
        <v>1179</v>
      </c>
      <c r="C51" s="369" t="s">
        <v>1544</v>
      </c>
      <c r="D51" s="366"/>
      <c r="E51" s="370"/>
      <c r="F51" s="370"/>
      <c r="G51" s="368"/>
      <c r="H51" s="370"/>
      <c r="I51" s="370"/>
      <c r="J51" s="413"/>
      <c r="K51" s="369"/>
    </row>
    <row r="52" spans="1:11" ht="60.6" hidden="1" customHeight="1" outlineLevel="1" collapsed="1" x14ac:dyDescent="0.3">
      <c r="A52" s="363">
        <f t="shared" si="2"/>
        <v>10</v>
      </c>
      <c r="B52" s="364" t="s">
        <v>1505</v>
      </c>
      <c r="C52" s="369" t="s">
        <v>1544</v>
      </c>
      <c r="D52" s="366"/>
      <c r="E52" s="370"/>
      <c r="F52" s="370"/>
      <c r="G52" s="368"/>
      <c r="H52" s="370"/>
      <c r="I52" s="370"/>
      <c r="J52" s="413"/>
      <c r="K52" s="369"/>
    </row>
    <row r="53" spans="1:11" hidden="1" outlineLevel="1" x14ac:dyDescent="0.3">
      <c r="A53" s="429" t="s">
        <v>1517</v>
      </c>
      <c r="B53" s="371"/>
      <c r="C53" s="369"/>
      <c r="D53" s="368"/>
      <c r="E53" s="368"/>
      <c r="F53" s="368"/>
      <c r="G53" s="368"/>
      <c r="H53" s="368"/>
      <c r="I53" s="370"/>
      <c r="J53" s="413"/>
      <c r="K53" s="369"/>
    </row>
    <row r="54" spans="1:11" ht="216.6" hidden="1" customHeight="1" outlineLevel="1" x14ac:dyDescent="0.3">
      <c r="A54" s="363">
        <f>A52+1</f>
        <v>11</v>
      </c>
      <c r="B54" s="364" t="s">
        <v>1546</v>
      </c>
      <c r="C54" s="369" t="s">
        <v>1547</v>
      </c>
      <c r="D54" s="366"/>
      <c r="E54" s="368"/>
      <c r="F54" s="368"/>
      <c r="G54" s="368"/>
      <c r="H54" s="368"/>
      <c r="I54" s="370"/>
      <c r="J54" s="413"/>
      <c r="K54" s="369"/>
    </row>
    <row r="55" spans="1:11" ht="57.6" hidden="1" outlineLevel="1" x14ac:dyDescent="0.3">
      <c r="A55" s="363">
        <f>A54+1</f>
        <v>12</v>
      </c>
      <c r="B55" s="364" t="s">
        <v>1549</v>
      </c>
      <c r="C55" s="369" t="s">
        <v>1548</v>
      </c>
      <c r="D55" s="366"/>
      <c r="E55" s="368"/>
      <c r="F55" s="368"/>
      <c r="G55" s="368"/>
      <c r="H55" s="368"/>
      <c r="I55" s="370"/>
      <c r="J55" s="413"/>
      <c r="K55" s="369"/>
    </row>
    <row r="56" spans="1:11" ht="72" hidden="1" outlineLevel="1" x14ac:dyDescent="0.3">
      <c r="A56" s="363">
        <f>A55+1</f>
        <v>13</v>
      </c>
      <c r="B56" s="364" t="s">
        <v>1551</v>
      </c>
      <c r="C56" s="369" t="s">
        <v>1550</v>
      </c>
      <c r="D56" s="366"/>
      <c r="E56" s="368"/>
      <c r="F56" s="368"/>
      <c r="G56" s="368"/>
      <c r="H56" s="368"/>
      <c r="I56" s="370"/>
      <c r="J56" s="413"/>
      <c r="K56" s="369"/>
    </row>
    <row r="57" spans="1:11" ht="100.8" hidden="1" outlineLevel="1" x14ac:dyDescent="0.3">
      <c r="A57" s="363">
        <f>A56+1</f>
        <v>14</v>
      </c>
      <c r="B57" s="364" t="s">
        <v>1552</v>
      </c>
      <c r="C57" s="369" t="s">
        <v>1553</v>
      </c>
      <c r="D57" s="366"/>
      <c r="E57" s="368"/>
      <c r="F57" s="368"/>
      <c r="G57" s="368"/>
      <c r="H57" s="368"/>
      <c r="I57" s="370"/>
      <c r="J57" s="413"/>
      <c r="K57" s="369"/>
    </row>
    <row r="58" spans="1:11" hidden="1" outlineLevel="1" x14ac:dyDescent="0.3">
      <c r="A58" s="429" t="s">
        <v>1526</v>
      </c>
      <c r="B58" s="364"/>
      <c r="C58" s="369"/>
      <c r="D58" s="366"/>
      <c r="E58" s="368"/>
      <c r="F58" s="368"/>
      <c r="G58" s="368"/>
      <c r="H58" s="368"/>
      <c r="I58" s="370"/>
      <c r="J58" s="413"/>
      <c r="K58" s="369"/>
    </row>
    <row r="59" spans="1:11" ht="43.2" hidden="1" outlineLevel="1" x14ac:dyDescent="0.3">
      <c r="A59" s="363">
        <f>A57+1</f>
        <v>15</v>
      </c>
      <c r="B59" s="364" t="s">
        <v>1527</v>
      </c>
      <c r="C59" s="369" t="s">
        <v>1528</v>
      </c>
      <c r="D59" s="366"/>
      <c r="E59" s="368"/>
      <c r="F59" s="368"/>
      <c r="G59" s="368"/>
      <c r="H59" s="368"/>
      <c r="I59" s="370"/>
      <c r="J59" s="413"/>
      <c r="K59" s="369"/>
    </row>
    <row r="60" spans="1:11" ht="57.6" hidden="1" outlineLevel="1" x14ac:dyDescent="0.3">
      <c r="A60" s="363">
        <f t="shared" ref="A60:A68" si="3">A59+1</f>
        <v>16</v>
      </c>
      <c r="B60" s="364" t="s">
        <v>1529</v>
      </c>
      <c r="C60" s="369" t="s">
        <v>1530</v>
      </c>
      <c r="D60" s="366"/>
      <c r="E60" s="368"/>
      <c r="F60" s="368"/>
      <c r="G60" s="368"/>
      <c r="H60" s="368"/>
      <c r="I60" s="370"/>
      <c r="J60" s="413"/>
      <c r="K60" s="369"/>
    </row>
    <row r="61" spans="1:11" ht="57.6" hidden="1" outlineLevel="1" x14ac:dyDescent="0.3">
      <c r="A61" s="363">
        <f t="shared" si="3"/>
        <v>17</v>
      </c>
      <c r="B61" s="364" t="s">
        <v>1554</v>
      </c>
      <c r="C61" s="369" t="s">
        <v>1541</v>
      </c>
      <c r="D61" s="366"/>
      <c r="E61" s="368"/>
      <c r="F61" s="368"/>
      <c r="G61" s="368"/>
      <c r="H61" s="368"/>
      <c r="I61" s="370"/>
      <c r="J61" s="413"/>
      <c r="K61" s="369"/>
    </row>
    <row r="62" spans="1:11" ht="28.8" hidden="1" outlineLevel="1" x14ac:dyDescent="0.3">
      <c r="A62" s="363">
        <f t="shared" si="3"/>
        <v>18</v>
      </c>
      <c r="B62" s="364" t="s">
        <v>1556</v>
      </c>
      <c r="C62" s="369" t="s">
        <v>1555</v>
      </c>
      <c r="D62" s="366"/>
      <c r="E62" s="368"/>
      <c r="F62" s="368"/>
      <c r="G62" s="368"/>
      <c r="H62" s="368"/>
      <c r="I62" s="370"/>
      <c r="J62" s="413"/>
      <c r="K62" s="369"/>
    </row>
    <row r="63" spans="1:11" ht="72" hidden="1" outlineLevel="1" x14ac:dyDescent="0.3">
      <c r="A63" s="363">
        <f t="shared" si="3"/>
        <v>19</v>
      </c>
      <c r="B63" s="364" t="s">
        <v>1557</v>
      </c>
      <c r="C63" s="369" t="s">
        <v>1558</v>
      </c>
      <c r="D63" s="366"/>
      <c r="E63" s="368"/>
      <c r="F63" s="368"/>
      <c r="G63" s="368"/>
      <c r="H63" s="368"/>
      <c r="I63" s="370"/>
      <c r="J63" s="413"/>
      <c r="K63" s="369"/>
    </row>
    <row r="64" spans="1:11" ht="43.2" hidden="1" outlineLevel="1" x14ac:dyDescent="0.3">
      <c r="A64" s="363">
        <f t="shared" si="3"/>
        <v>20</v>
      </c>
      <c r="B64" s="364" t="s">
        <v>1560</v>
      </c>
      <c r="C64" s="369" t="s">
        <v>1561</v>
      </c>
      <c r="D64" s="366"/>
      <c r="E64" s="368"/>
      <c r="F64" s="368"/>
      <c r="G64" s="368"/>
      <c r="H64" s="368"/>
      <c r="I64" s="370"/>
      <c r="J64" s="413"/>
      <c r="K64" s="369"/>
    </row>
    <row r="65" spans="1:11" ht="129.6" hidden="1" outlineLevel="1" x14ac:dyDescent="0.3">
      <c r="A65" s="363">
        <f t="shared" si="3"/>
        <v>21</v>
      </c>
      <c r="B65" s="364" t="s">
        <v>1562</v>
      </c>
      <c r="C65" s="369" t="s">
        <v>1559</v>
      </c>
      <c r="D65" s="366"/>
      <c r="E65" s="368"/>
      <c r="F65" s="368"/>
      <c r="G65" s="368"/>
      <c r="H65" s="368"/>
      <c r="I65" s="370"/>
      <c r="J65" s="413"/>
      <c r="K65" s="369"/>
    </row>
    <row r="66" spans="1:11" ht="72" hidden="1" outlineLevel="1" x14ac:dyDescent="0.3">
      <c r="A66" s="363">
        <f t="shared" si="3"/>
        <v>22</v>
      </c>
      <c r="B66" s="364" t="s">
        <v>1536</v>
      </c>
      <c r="C66" s="369" t="s">
        <v>1563</v>
      </c>
      <c r="D66" s="366"/>
      <c r="E66" s="368"/>
      <c r="F66" s="368"/>
      <c r="G66" s="368"/>
      <c r="H66" s="368"/>
      <c r="I66" s="370"/>
      <c r="J66" s="413"/>
      <c r="K66" s="369"/>
    </row>
    <row r="67" spans="1:11" ht="130.94999999999999" hidden="1" customHeight="1" outlineLevel="1" x14ac:dyDescent="0.3">
      <c r="A67" s="363">
        <f t="shared" si="3"/>
        <v>23</v>
      </c>
      <c r="B67" s="364" t="s">
        <v>1564</v>
      </c>
      <c r="C67" s="369" t="s">
        <v>1538</v>
      </c>
      <c r="D67" s="366"/>
      <c r="E67" s="368"/>
      <c r="F67" s="368"/>
      <c r="G67" s="368"/>
      <c r="H67" s="368"/>
      <c r="I67" s="370"/>
      <c r="J67" s="413"/>
      <c r="K67" s="369"/>
    </row>
    <row r="68" spans="1:11" ht="28.8" hidden="1" outlineLevel="1" x14ac:dyDescent="0.3">
      <c r="A68" s="363">
        <f t="shared" si="3"/>
        <v>24</v>
      </c>
      <c r="B68" s="364" t="s">
        <v>256</v>
      </c>
      <c r="C68" s="369" t="s">
        <v>1539</v>
      </c>
      <c r="D68" s="366"/>
      <c r="E68" s="368"/>
      <c r="F68" s="368"/>
      <c r="G68" s="368"/>
      <c r="H68" s="368"/>
      <c r="I68" s="370"/>
      <c r="J68" s="413"/>
      <c r="K68" s="369"/>
    </row>
    <row r="69" spans="1:11" s="377" customFormat="1" collapsed="1" x14ac:dyDescent="0.3">
      <c r="A69" s="357" t="s">
        <v>1180</v>
      </c>
      <c r="B69" s="358"/>
      <c r="C69" s="358"/>
      <c r="D69" s="414"/>
      <c r="E69" s="415"/>
      <c r="F69" s="415"/>
      <c r="G69" s="361"/>
      <c r="H69" s="415"/>
      <c r="I69" s="415"/>
      <c r="J69" s="413"/>
      <c r="K69" s="361"/>
    </row>
    <row r="70" spans="1:11" ht="60.75" hidden="1" customHeight="1" outlineLevel="1" x14ac:dyDescent="0.3">
      <c r="A70" s="363">
        <v>1</v>
      </c>
      <c r="B70" s="364" t="s">
        <v>1069</v>
      </c>
      <c r="C70" s="365" t="s">
        <v>237</v>
      </c>
      <c r="D70" s="366"/>
      <c r="E70" s="370"/>
      <c r="F70" s="370"/>
      <c r="G70" s="368"/>
      <c r="H70" s="370"/>
      <c r="I70" s="370"/>
      <c r="J70" s="413"/>
      <c r="K70" s="369"/>
    </row>
    <row r="71" spans="1:11" ht="61.5" hidden="1" customHeight="1" outlineLevel="1" x14ac:dyDescent="0.3">
      <c r="A71" s="363">
        <v>2</v>
      </c>
      <c r="B71" s="364" t="s">
        <v>1070</v>
      </c>
      <c r="C71" s="369" t="s">
        <v>238</v>
      </c>
      <c r="D71" s="366"/>
      <c r="E71" s="370"/>
      <c r="F71" s="370"/>
      <c r="G71" s="368"/>
      <c r="H71" s="370"/>
      <c r="I71" s="370"/>
      <c r="J71" s="413"/>
      <c r="K71" s="369"/>
    </row>
    <row r="72" spans="1:11" ht="43.2" hidden="1" outlineLevel="1" x14ac:dyDescent="0.3">
      <c r="A72" s="363">
        <v>3</v>
      </c>
      <c r="B72" s="364" t="s">
        <v>1071</v>
      </c>
      <c r="C72" s="369" t="s">
        <v>1072</v>
      </c>
      <c r="D72" s="366"/>
      <c r="E72" s="370"/>
      <c r="F72" s="370"/>
      <c r="G72" s="368"/>
      <c r="H72" s="370"/>
      <c r="I72" s="370"/>
      <c r="J72" s="413"/>
      <c r="K72" s="369"/>
    </row>
    <row r="73" spans="1:11" ht="115.2" hidden="1" outlineLevel="1" x14ac:dyDescent="0.3">
      <c r="A73" s="363">
        <v>4</v>
      </c>
      <c r="B73" s="364" t="s">
        <v>1073</v>
      </c>
      <c r="C73" s="369" t="s">
        <v>1074</v>
      </c>
      <c r="D73" s="366"/>
      <c r="E73" s="370"/>
      <c r="F73" s="370"/>
      <c r="G73" s="368"/>
      <c r="H73" s="370"/>
      <c r="I73" s="370"/>
      <c r="J73" s="413"/>
      <c r="K73" s="369"/>
    </row>
    <row r="74" spans="1:11" ht="28.8" hidden="1" outlineLevel="1" x14ac:dyDescent="0.3">
      <c r="A74" s="363">
        <v>5</v>
      </c>
      <c r="B74" s="364" t="s">
        <v>103</v>
      </c>
      <c r="C74" s="369" t="s">
        <v>282</v>
      </c>
      <c r="D74" s="366"/>
      <c r="E74" s="370"/>
      <c r="F74" s="370"/>
      <c r="G74" s="368"/>
      <c r="H74" s="370"/>
      <c r="I74" s="370"/>
      <c r="J74" s="413"/>
      <c r="K74" s="369"/>
    </row>
    <row r="75" spans="1:11" ht="28.8" hidden="1" outlineLevel="1" x14ac:dyDescent="0.3">
      <c r="A75" s="363">
        <v>6</v>
      </c>
      <c r="B75" s="364" t="s">
        <v>266</v>
      </c>
      <c r="C75" s="364" t="s">
        <v>263</v>
      </c>
      <c r="D75" s="366"/>
      <c r="E75" s="370"/>
      <c r="F75" s="370"/>
      <c r="G75" s="368"/>
      <c r="H75" s="370"/>
      <c r="I75" s="370"/>
      <c r="J75" s="413"/>
      <c r="K75" s="369"/>
    </row>
    <row r="76" spans="1:11" ht="57.6" hidden="1" outlineLevel="1" x14ac:dyDescent="0.3">
      <c r="A76" s="363">
        <v>7</v>
      </c>
      <c r="B76" s="364" t="s">
        <v>862</v>
      </c>
      <c r="C76" s="364" t="s">
        <v>246</v>
      </c>
      <c r="D76" s="366"/>
      <c r="E76" s="370"/>
      <c r="F76" s="370"/>
      <c r="G76" s="368"/>
      <c r="H76" s="370"/>
      <c r="I76" s="370"/>
      <c r="J76" s="413"/>
      <c r="K76" s="369"/>
    </row>
    <row r="77" spans="1:11" ht="72" hidden="1" outlineLevel="1" x14ac:dyDescent="0.3">
      <c r="A77" s="363">
        <v>8</v>
      </c>
      <c r="B77" s="364" t="s">
        <v>571</v>
      </c>
      <c r="C77" s="364" t="s">
        <v>248</v>
      </c>
      <c r="D77" s="366"/>
      <c r="E77" s="370"/>
      <c r="F77" s="370"/>
      <c r="G77" s="368"/>
      <c r="H77" s="370"/>
      <c r="I77" s="370"/>
      <c r="J77" s="413"/>
      <c r="K77" s="369"/>
    </row>
    <row r="78" spans="1:11" ht="60" hidden="1" customHeight="1" outlineLevel="1" x14ac:dyDescent="0.3">
      <c r="A78" s="363">
        <v>9</v>
      </c>
      <c r="B78" s="364" t="s">
        <v>572</v>
      </c>
      <c r="C78" s="364" t="s">
        <v>264</v>
      </c>
      <c r="D78" s="366"/>
      <c r="E78" s="370"/>
      <c r="F78" s="370"/>
      <c r="G78" s="368"/>
      <c r="H78" s="370"/>
      <c r="I78" s="370"/>
      <c r="J78" s="413"/>
      <c r="K78" s="369"/>
    </row>
    <row r="79" spans="1:11" ht="115.2" hidden="1" outlineLevel="1" x14ac:dyDescent="0.3">
      <c r="A79" s="363">
        <f>A78+1</f>
        <v>10</v>
      </c>
      <c r="B79" s="364" t="s">
        <v>863</v>
      </c>
      <c r="C79" s="364" t="s">
        <v>265</v>
      </c>
      <c r="D79" s="366"/>
      <c r="E79" s="370"/>
      <c r="F79" s="370"/>
      <c r="G79" s="368"/>
      <c r="H79" s="370"/>
      <c r="I79" s="370"/>
      <c r="J79" s="413"/>
      <c r="K79" s="369"/>
    </row>
    <row r="80" spans="1:11" ht="57.6" hidden="1" outlineLevel="1" x14ac:dyDescent="0.3">
      <c r="A80" s="363">
        <f>A79+1</f>
        <v>11</v>
      </c>
      <c r="B80" s="364" t="s">
        <v>104</v>
      </c>
      <c r="C80" s="364" t="s">
        <v>267</v>
      </c>
      <c r="D80" s="366"/>
      <c r="E80" s="370"/>
      <c r="F80" s="370"/>
      <c r="G80" s="368"/>
      <c r="H80" s="370"/>
      <c r="I80" s="370"/>
      <c r="J80" s="413"/>
      <c r="K80" s="369"/>
    </row>
    <row r="81" spans="1:11" ht="100.8" hidden="1" outlineLevel="1" x14ac:dyDescent="0.3">
      <c r="A81" s="363">
        <f t="shared" ref="A81:A83" si="4">A80+1</f>
        <v>12</v>
      </c>
      <c r="B81" s="364" t="s">
        <v>13</v>
      </c>
      <c r="C81" s="364" t="s">
        <v>1102</v>
      </c>
      <c r="D81" s="366"/>
      <c r="E81" s="370"/>
      <c r="F81" s="370"/>
      <c r="G81" s="368"/>
      <c r="H81" s="370"/>
      <c r="I81" s="370"/>
      <c r="J81" s="413"/>
      <c r="K81" s="369"/>
    </row>
    <row r="82" spans="1:11" ht="100.8" hidden="1" outlineLevel="1" x14ac:dyDescent="0.3">
      <c r="A82" s="363">
        <f t="shared" si="4"/>
        <v>13</v>
      </c>
      <c r="B82" s="364" t="s">
        <v>1103</v>
      </c>
      <c r="C82" s="364" t="s">
        <v>268</v>
      </c>
      <c r="D82" s="366"/>
      <c r="E82" s="370"/>
      <c r="F82" s="370"/>
      <c r="G82" s="368"/>
      <c r="H82" s="370"/>
      <c r="I82" s="370"/>
      <c r="J82" s="413"/>
      <c r="K82" s="369"/>
    </row>
    <row r="83" spans="1:11" ht="28.8" hidden="1" outlineLevel="1" x14ac:dyDescent="0.3">
      <c r="A83" s="363">
        <f t="shared" si="4"/>
        <v>14</v>
      </c>
      <c r="B83" s="364" t="s">
        <v>256</v>
      </c>
      <c r="C83" s="364" t="s">
        <v>269</v>
      </c>
      <c r="D83" s="366"/>
      <c r="E83" s="370"/>
      <c r="F83" s="370"/>
      <c r="G83" s="368"/>
      <c r="H83" s="370"/>
      <c r="I83" s="370"/>
      <c r="J83" s="413"/>
      <c r="K83" s="369"/>
    </row>
    <row r="84" spans="1:11" s="377" customFormat="1" collapsed="1" x14ac:dyDescent="0.3">
      <c r="A84" s="357" t="s">
        <v>1181</v>
      </c>
      <c r="B84" s="358"/>
      <c r="C84" s="358"/>
      <c r="D84" s="414"/>
      <c r="E84" s="415"/>
      <c r="F84" s="415"/>
      <c r="G84" s="361"/>
      <c r="H84" s="415"/>
      <c r="I84" s="415"/>
      <c r="J84" s="413"/>
      <c r="K84" s="361"/>
    </row>
    <row r="85" spans="1:11" ht="57.6" hidden="1" outlineLevel="1" x14ac:dyDescent="0.3">
      <c r="A85" s="363">
        <v>1</v>
      </c>
      <c r="B85" s="364" t="s">
        <v>1069</v>
      </c>
      <c r="C85" s="365" t="s">
        <v>237</v>
      </c>
      <c r="D85" s="366"/>
      <c r="E85" s="370"/>
      <c r="F85" s="370"/>
      <c r="G85" s="368"/>
      <c r="H85" s="370"/>
      <c r="I85" s="370"/>
      <c r="J85" s="413"/>
      <c r="K85" s="369"/>
    </row>
    <row r="86" spans="1:11" ht="57.6" hidden="1" outlineLevel="1" x14ac:dyDescent="0.3">
      <c r="A86" s="363">
        <v>2</v>
      </c>
      <c r="B86" s="364" t="s">
        <v>1070</v>
      </c>
      <c r="C86" s="369" t="s">
        <v>238</v>
      </c>
      <c r="D86" s="366"/>
      <c r="E86" s="370"/>
      <c r="F86" s="370"/>
      <c r="G86" s="368"/>
      <c r="H86" s="370"/>
      <c r="I86" s="370"/>
      <c r="J86" s="413"/>
      <c r="K86" s="369"/>
    </row>
    <row r="87" spans="1:11" ht="43.2" hidden="1" outlineLevel="1" x14ac:dyDescent="0.3">
      <c r="A87" s="363">
        <v>3</v>
      </c>
      <c r="B87" s="364" t="s">
        <v>1071</v>
      </c>
      <c r="C87" s="369" t="s">
        <v>1072</v>
      </c>
      <c r="D87" s="366"/>
      <c r="E87" s="370"/>
      <c r="F87" s="370"/>
      <c r="G87" s="368"/>
      <c r="H87" s="370"/>
      <c r="I87" s="370"/>
      <c r="J87" s="413"/>
      <c r="K87" s="369"/>
    </row>
    <row r="88" spans="1:11" ht="115.2" hidden="1" outlineLevel="1" x14ac:dyDescent="0.3">
      <c r="A88" s="363">
        <v>4</v>
      </c>
      <c r="B88" s="364" t="s">
        <v>1073</v>
      </c>
      <c r="C88" s="369" t="s">
        <v>1074</v>
      </c>
      <c r="D88" s="366"/>
      <c r="E88" s="370"/>
      <c r="F88" s="370"/>
      <c r="G88" s="368"/>
      <c r="H88" s="370"/>
      <c r="I88" s="370"/>
      <c r="J88" s="413"/>
      <c r="K88" s="369"/>
    </row>
    <row r="89" spans="1:11" ht="57.6" hidden="1" outlineLevel="1" x14ac:dyDescent="0.3">
      <c r="A89" s="363">
        <v>5</v>
      </c>
      <c r="B89" s="364" t="s">
        <v>1106</v>
      </c>
      <c r="C89" s="369" t="s">
        <v>282</v>
      </c>
      <c r="D89" s="366"/>
      <c r="E89" s="370"/>
      <c r="F89" s="370"/>
      <c r="G89" s="368"/>
      <c r="H89" s="370"/>
      <c r="I89" s="370"/>
      <c r="J89" s="413"/>
      <c r="K89" s="369"/>
    </row>
    <row r="90" spans="1:11" ht="43.2" hidden="1" outlineLevel="1" x14ac:dyDescent="0.3">
      <c r="A90" s="363">
        <v>6</v>
      </c>
      <c r="B90" s="364" t="s">
        <v>1107</v>
      </c>
      <c r="C90" s="364" t="s">
        <v>263</v>
      </c>
      <c r="D90" s="366"/>
      <c r="E90" s="370"/>
      <c r="F90" s="370"/>
      <c r="G90" s="368"/>
      <c r="H90" s="370"/>
      <c r="I90" s="370"/>
      <c r="J90" s="413"/>
      <c r="K90" s="369"/>
    </row>
    <row r="91" spans="1:11" ht="259.2" hidden="1" outlineLevel="1" x14ac:dyDescent="0.3">
      <c r="A91" s="363">
        <v>7</v>
      </c>
      <c r="B91" s="364" t="s">
        <v>1108</v>
      </c>
      <c r="C91" s="364" t="s">
        <v>283</v>
      </c>
      <c r="D91" s="366"/>
      <c r="E91" s="370"/>
      <c r="F91" s="370"/>
      <c r="G91" s="368"/>
      <c r="H91" s="370"/>
      <c r="I91" s="370"/>
      <c r="J91" s="413"/>
      <c r="K91" s="369"/>
    </row>
    <row r="92" spans="1:11" ht="57.6" hidden="1" outlineLevel="1" x14ac:dyDescent="0.3">
      <c r="A92" s="363">
        <v>8</v>
      </c>
      <c r="B92" s="364" t="s">
        <v>864</v>
      </c>
      <c r="C92" s="364" t="s">
        <v>284</v>
      </c>
      <c r="D92" s="366"/>
      <c r="E92" s="370"/>
      <c r="F92" s="370"/>
      <c r="G92" s="368"/>
      <c r="H92" s="370"/>
      <c r="I92" s="370"/>
      <c r="J92" s="413"/>
      <c r="K92" s="369"/>
    </row>
    <row r="93" spans="1:11" ht="57.6" hidden="1" outlineLevel="1" x14ac:dyDescent="0.3">
      <c r="A93" s="363">
        <v>9</v>
      </c>
      <c r="B93" s="364" t="s">
        <v>865</v>
      </c>
      <c r="C93" s="364" t="s">
        <v>285</v>
      </c>
      <c r="D93" s="366"/>
      <c r="E93" s="370"/>
      <c r="F93" s="370"/>
      <c r="G93" s="368"/>
      <c r="H93" s="370"/>
      <c r="I93" s="370"/>
      <c r="J93" s="413"/>
      <c r="K93" s="369"/>
    </row>
    <row r="94" spans="1:11" ht="72" hidden="1" outlineLevel="1" x14ac:dyDescent="0.3">
      <c r="A94" s="363">
        <v>10</v>
      </c>
      <c r="B94" s="364" t="s">
        <v>287</v>
      </c>
      <c r="C94" s="364" t="s">
        <v>264</v>
      </c>
      <c r="D94" s="366"/>
      <c r="E94" s="370"/>
      <c r="F94" s="370"/>
      <c r="G94" s="368"/>
      <c r="H94" s="370"/>
      <c r="I94" s="370"/>
      <c r="J94" s="413"/>
      <c r="K94" s="369"/>
    </row>
    <row r="95" spans="1:11" ht="100.8" hidden="1" outlineLevel="1" x14ac:dyDescent="0.3">
      <c r="A95" s="363">
        <v>11</v>
      </c>
      <c r="B95" s="364" t="s">
        <v>866</v>
      </c>
      <c r="C95" s="364" t="s">
        <v>265</v>
      </c>
      <c r="D95" s="366"/>
      <c r="E95" s="370"/>
      <c r="F95" s="370"/>
      <c r="G95" s="368"/>
      <c r="H95" s="370"/>
      <c r="I95" s="370"/>
      <c r="J95" s="413"/>
      <c r="K95" s="369"/>
    </row>
    <row r="96" spans="1:11" ht="158.4" hidden="1" outlineLevel="1" x14ac:dyDescent="0.3">
      <c r="A96" s="363">
        <v>12</v>
      </c>
      <c r="B96" s="364" t="s">
        <v>867</v>
      </c>
      <c r="C96" s="364" t="s">
        <v>286</v>
      </c>
      <c r="D96" s="366"/>
      <c r="E96" s="370"/>
      <c r="F96" s="370"/>
      <c r="G96" s="368"/>
      <c r="H96" s="370"/>
      <c r="I96" s="370"/>
      <c r="J96" s="413"/>
      <c r="K96" s="369"/>
    </row>
    <row r="97" spans="1:11" ht="100.8" hidden="1" outlineLevel="1" x14ac:dyDescent="0.3">
      <c r="A97" s="363">
        <v>13</v>
      </c>
      <c r="B97" s="364" t="s">
        <v>1110</v>
      </c>
      <c r="C97" s="364" t="s">
        <v>288</v>
      </c>
      <c r="D97" s="366"/>
      <c r="E97" s="370"/>
      <c r="F97" s="370"/>
      <c r="G97" s="368"/>
      <c r="H97" s="370"/>
      <c r="I97" s="370"/>
      <c r="J97" s="413"/>
      <c r="K97" s="369"/>
    </row>
    <row r="98" spans="1:11" ht="86.4" hidden="1" outlineLevel="1" x14ac:dyDescent="0.3">
      <c r="A98" s="363">
        <f>A97+1</f>
        <v>14</v>
      </c>
      <c r="B98" s="364" t="s">
        <v>289</v>
      </c>
      <c r="C98" s="364" t="s">
        <v>251</v>
      </c>
      <c r="D98" s="366"/>
      <c r="E98" s="370"/>
      <c r="F98" s="370"/>
      <c r="G98" s="368"/>
      <c r="H98" s="370"/>
      <c r="I98" s="370"/>
      <c r="J98" s="413"/>
      <c r="K98" s="386"/>
    </row>
    <row r="99" spans="1:11" ht="86.4" hidden="1" outlineLevel="1" x14ac:dyDescent="0.3">
      <c r="A99" s="363">
        <f>A98+1</f>
        <v>15</v>
      </c>
      <c r="B99" s="364" t="s">
        <v>1111</v>
      </c>
      <c r="C99" s="364" t="s">
        <v>252</v>
      </c>
      <c r="D99" s="366"/>
      <c r="E99" s="370"/>
      <c r="F99" s="370"/>
      <c r="G99" s="368"/>
      <c r="H99" s="370"/>
      <c r="I99" s="370"/>
      <c r="J99" s="413"/>
      <c r="K99" s="386"/>
    </row>
    <row r="100" spans="1:11" ht="115.2" hidden="1" outlineLevel="1" x14ac:dyDescent="0.3">
      <c r="A100" s="363">
        <f t="shared" ref="A100:A102" si="5">A99+1</f>
        <v>16</v>
      </c>
      <c r="B100" s="364" t="s">
        <v>1112</v>
      </c>
      <c r="C100" s="364" t="s">
        <v>290</v>
      </c>
      <c r="D100" s="366"/>
      <c r="E100" s="370"/>
      <c r="F100" s="370"/>
      <c r="G100" s="368"/>
      <c r="H100" s="370"/>
      <c r="I100" s="370"/>
      <c r="J100" s="413"/>
      <c r="K100" s="386"/>
    </row>
    <row r="101" spans="1:11" ht="72" hidden="1" outlineLevel="1" x14ac:dyDescent="0.3">
      <c r="A101" s="363">
        <f t="shared" si="5"/>
        <v>17</v>
      </c>
      <c r="B101" s="364" t="s">
        <v>1114</v>
      </c>
      <c r="C101" s="364" t="s">
        <v>253</v>
      </c>
      <c r="D101" s="366"/>
      <c r="E101" s="370"/>
      <c r="F101" s="370"/>
      <c r="G101" s="368"/>
      <c r="H101" s="370"/>
      <c r="I101" s="370"/>
      <c r="J101" s="413"/>
      <c r="K101" s="369"/>
    </row>
    <row r="102" spans="1:11" ht="57.6" hidden="1" outlineLevel="1" x14ac:dyDescent="0.3">
      <c r="A102" s="363">
        <f t="shared" si="5"/>
        <v>18</v>
      </c>
      <c r="B102" s="364" t="s">
        <v>573</v>
      </c>
      <c r="C102" s="364" t="s">
        <v>254</v>
      </c>
      <c r="D102" s="366"/>
      <c r="E102" s="370"/>
      <c r="F102" s="370"/>
      <c r="G102" s="368"/>
      <c r="H102" s="370"/>
      <c r="I102" s="370"/>
      <c r="J102" s="413"/>
      <c r="K102" s="369"/>
    </row>
    <row r="103" spans="1:11" s="377" customFormat="1" collapsed="1" x14ac:dyDescent="0.3">
      <c r="A103" s="357" t="s">
        <v>1182</v>
      </c>
      <c r="B103" s="358"/>
      <c r="C103" s="358"/>
      <c r="D103" s="414"/>
      <c r="E103" s="415"/>
      <c r="F103" s="415"/>
      <c r="G103" s="361"/>
      <c r="H103" s="415"/>
      <c r="I103" s="415"/>
      <c r="J103" s="413"/>
      <c r="K103" s="361"/>
    </row>
    <row r="104" spans="1:11" ht="57.6" hidden="1" outlineLevel="1" x14ac:dyDescent="0.3">
      <c r="A104" s="363">
        <v>1</v>
      </c>
      <c r="B104" s="364" t="s">
        <v>1069</v>
      </c>
      <c r="C104" s="365" t="s">
        <v>237</v>
      </c>
      <c r="D104" s="366"/>
      <c r="E104" s="370"/>
      <c r="F104" s="370"/>
      <c r="G104" s="368"/>
      <c r="H104" s="370"/>
      <c r="I104" s="370"/>
      <c r="J104" s="413"/>
      <c r="K104" s="369"/>
    </row>
    <row r="105" spans="1:11" ht="57.6" hidden="1" outlineLevel="1" x14ac:dyDescent="0.3">
      <c r="A105" s="363">
        <v>2</v>
      </c>
      <c r="B105" s="364" t="s">
        <v>1070</v>
      </c>
      <c r="C105" s="369" t="s">
        <v>238</v>
      </c>
      <c r="D105" s="366"/>
      <c r="E105" s="370"/>
      <c r="F105" s="370"/>
      <c r="G105" s="368"/>
      <c r="H105" s="370"/>
      <c r="I105" s="370"/>
      <c r="J105" s="413"/>
      <c r="K105" s="369"/>
    </row>
    <row r="106" spans="1:11" ht="43.2" hidden="1" outlineLevel="1" x14ac:dyDescent="0.3">
      <c r="A106" s="363">
        <v>3</v>
      </c>
      <c r="B106" s="364" t="s">
        <v>1071</v>
      </c>
      <c r="C106" s="369" t="s">
        <v>1072</v>
      </c>
      <c r="D106" s="366"/>
      <c r="E106" s="370"/>
      <c r="F106" s="370"/>
      <c r="G106" s="368"/>
      <c r="H106" s="370"/>
      <c r="I106" s="370"/>
      <c r="J106" s="413"/>
      <c r="K106" s="369"/>
    </row>
    <row r="107" spans="1:11" ht="115.2" hidden="1" outlineLevel="1" x14ac:dyDescent="0.3">
      <c r="A107" s="363">
        <v>4</v>
      </c>
      <c r="B107" s="364" t="s">
        <v>1073</v>
      </c>
      <c r="C107" s="369" t="s">
        <v>1074</v>
      </c>
      <c r="D107" s="366"/>
      <c r="E107" s="370"/>
      <c r="F107" s="370"/>
      <c r="G107" s="368"/>
      <c r="H107" s="370"/>
      <c r="I107" s="370"/>
      <c r="J107" s="413"/>
      <c r="K107" s="369"/>
    </row>
    <row r="108" spans="1:11" ht="43.2" hidden="1" outlineLevel="1" x14ac:dyDescent="0.3">
      <c r="A108" s="363">
        <v>5</v>
      </c>
      <c r="B108" s="364" t="s">
        <v>1116</v>
      </c>
      <c r="C108" s="369" t="s">
        <v>282</v>
      </c>
      <c r="D108" s="366"/>
      <c r="E108" s="370"/>
      <c r="F108" s="370"/>
      <c r="G108" s="368"/>
      <c r="H108" s="370"/>
      <c r="I108" s="370"/>
      <c r="J108" s="413"/>
      <c r="K108" s="369"/>
    </row>
    <row r="109" spans="1:11" ht="43.2" hidden="1" outlineLevel="1" x14ac:dyDescent="0.3">
      <c r="A109" s="363">
        <v>6</v>
      </c>
      <c r="B109" s="364" t="s">
        <v>1117</v>
      </c>
      <c r="C109" s="364" t="s">
        <v>263</v>
      </c>
      <c r="D109" s="366"/>
      <c r="E109" s="370"/>
      <c r="F109" s="370"/>
      <c r="G109" s="368"/>
      <c r="H109" s="370"/>
      <c r="I109" s="370"/>
      <c r="J109" s="413"/>
      <c r="K109" s="369"/>
    </row>
    <row r="110" spans="1:11" ht="72" hidden="1" outlineLevel="1" x14ac:dyDescent="0.3">
      <c r="A110" s="363">
        <v>7</v>
      </c>
      <c r="B110" s="364" t="s">
        <v>1118</v>
      </c>
      <c r="C110" s="364" t="s">
        <v>298</v>
      </c>
      <c r="D110" s="366"/>
      <c r="E110" s="370"/>
      <c r="F110" s="370"/>
      <c r="G110" s="368"/>
      <c r="H110" s="370"/>
      <c r="I110" s="370"/>
      <c r="J110" s="413"/>
      <c r="K110" s="369"/>
    </row>
    <row r="111" spans="1:11" ht="57.6" hidden="1" outlineLevel="1" x14ac:dyDescent="0.3">
      <c r="A111" s="363">
        <v>8</v>
      </c>
      <c r="B111" s="364" t="s">
        <v>1119</v>
      </c>
      <c r="C111" s="364" t="s">
        <v>246</v>
      </c>
      <c r="D111" s="366"/>
      <c r="E111" s="370"/>
      <c r="F111" s="370"/>
      <c r="G111" s="368"/>
      <c r="H111" s="370"/>
      <c r="I111" s="370"/>
      <c r="J111" s="413"/>
      <c r="K111" s="369"/>
    </row>
    <row r="112" spans="1:11" ht="72" hidden="1" outlineLevel="1" x14ac:dyDescent="0.3">
      <c r="A112" s="363">
        <v>9</v>
      </c>
      <c r="B112" s="364" t="s">
        <v>1183</v>
      </c>
      <c r="C112" s="364" t="s">
        <v>248</v>
      </c>
      <c r="D112" s="366"/>
      <c r="E112" s="370"/>
      <c r="F112" s="370"/>
      <c r="G112" s="368"/>
      <c r="H112" s="370"/>
      <c r="I112" s="370"/>
      <c r="J112" s="413"/>
      <c r="K112" s="369"/>
    </row>
    <row r="113" spans="1:11" ht="43.2" hidden="1" outlineLevel="1" x14ac:dyDescent="0.3">
      <c r="A113" s="363">
        <v>10</v>
      </c>
      <c r="B113" s="364" t="s">
        <v>1184</v>
      </c>
      <c r="C113" s="364" t="s">
        <v>264</v>
      </c>
      <c r="D113" s="366"/>
      <c r="E113" s="370"/>
      <c r="F113" s="370"/>
      <c r="G113" s="368"/>
      <c r="H113" s="370"/>
      <c r="I113" s="370"/>
      <c r="J113" s="413"/>
      <c r="K113" s="369"/>
    </row>
    <row r="114" spans="1:11" ht="144" hidden="1" outlineLevel="1" x14ac:dyDescent="0.3">
      <c r="A114" s="363">
        <v>11</v>
      </c>
      <c r="B114" s="364" t="s">
        <v>1122</v>
      </c>
      <c r="C114" s="364" t="s">
        <v>299</v>
      </c>
      <c r="D114" s="366"/>
      <c r="E114" s="370"/>
      <c r="F114" s="370"/>
      <c r="G114" s="368"/>
      <c r="H114" s="370"/>
      <c r="I114" s="370"/>
      <c r="J114" s="413"/>
      <c r="K114" s="369"/>
    </row>
    <row r="115" spans="1:11" ht="72" hidden="1" outlineLevel="1" x14ac:dyDescent="0.3">
      <c r="A115" s="363">
        <f>A114+1</f>
        <v>12</v>
      </c>
      <c r="B115" s="364" t="s">
        <v>1123</v>
      </c>
      <c r="C115" s="364" t="s">
        <v>251</v>
      </c>
      <c r="D115" s="366"/>
      <c r="E115" s="370"/>
      <c r="F115" s="370"/>
      <c r="G115" s="368"/>
      <c r="H115" s="370"/>
      <c r="I115" s="370"/>
      <c r="J115" s="413"/>
      <c r="K115" s="369"/>
    </row>
    <row r="116" spans="1:11" ht="72" hidden="1" outlineLevel="1" x14ac:dyDescent="0.3">
      <c r="A116" s="363">
        <f>A115+1</f>
        <v>13</v>
      </c>
      <c r="B116" s="364" t="s">
        <v>1124</v>
      </c>
      <c r="C116" s="364" t="s">
        <v>252</v>
      </c>
      <c r="D116" s="366"/>
      <c r="E116" s="370"/>
      <c r="F116" s="370"/>
      <c r="G116" s="368"/>
      <c r="H116" s="370"/>
      <c r="I116" s="370"/>
      <c r="J116" s="413"/>
      <c r="K116" s="369"/>
    </row>
    <row r="117" spans="1:11" ht="57.6" hidden="1" outlineLevel="1" x14ac:dyDescent="0.3">
      <c r="A117" s="363">
        <f>A116+1</f>
        <v>14</v>
      </c>
      <c r="B117" s="364" t="s">
        <v>300</v>
      </c>
      <c r="C117" s="364" t="s">
        <v>261</v>
      </c>
      <c r="D117" s="366"/>
      <c r="E117" s="370"/>
      <c r="F117" s="370"/>
      <c r="G117" s="368"/>
      <c r="H117" s="370"/>
      <c r="I117" s="370"/>
      <c r="J117" s="413"/>
      <c r="K117" s="369"/>
    </row>
    <row r="118" spans="1:11" ht="28.8" hidden="1" outlineLevel="1" x14ac:dyDescent="0.3">
      <c r="A118" s="363">
        <f>A117+1</f>
        <v>15</v>
      </c>
      <c r="B118" s="364" t="s">
        <v>114</v>
      </c>
      <c r="C118" s="364" t="s">
        <v>1185</v>
      </c>
      <c r="D118" s="366"/>
      <c r="E118" s="370"/>
      <c r="F118" s="370"/>
      <c r="G118" s="368"/>
      <c r="H118" s="370"/>
      <c r="I118" s="370"/>
      <c r="J118" s="413"/>
      <c r="K118" s="369"/>
    </row>
    <row r="119" spans="1:11" ht="72" hidden="1" outlineLevel="1" x14ac:dyDescent="0.3">
      <c r="A119" s="363">
        <f t="shared" ref="A119:A123" si="6">A118+1</f>
        <v>16</v>
      </c>
      <c r="B119" s="364" t="s">
        <v>1186</v>
      </c>
      <c r="C119" s="364" t="s">
        <v>1187</v>
      </c>
      <c r="D119" s="366"/>
      <c r="E119" s="370"/>
      <c r="F119" s="370"/>
      <c r="G119" s="368"/>
      <c r="H119" s="370"/>
      <c r="I119" s="370"/>
      <c r="J119" s="413"/>
      <c r="K119" s="369"/>
    </row>
    <row r="120" spans="1:11" ht="72" hidden="1" outlineLevel="1" x14ac:dyDescent="0.3">
      <c r="A120" s="363">
        <f t="shared" si="6"/>
        <v>17</v>
      </c>
      <c r="B120" s="364" t="s">
        <v>1188</v>
      </c>
      <c r="C120" s="364" t="s">
        <v>1187</v>
      </c>
      <c r="D120" s="366"/>
      <c r="E120" s="370"/>
      <c r="F120" s="370"/>
      <c r="G120" s="368"/>
      <c r="H120" s="370"/>
      <c r="I120" s="370"/>
      <c r="J120" s="413"/>
      <c r="K120" s="369"/>
    </row>
    <row r="121" spans="1:11" ht="43.2" hidden="1" outlineLevel="1" x14ac:dyDescent="0.3">
      <c r="A121" s="363">
        <f t="shared" si="6"/>
        <v>18</v>
      </c>
      <c r="B121" s="364" t="s">
        <v>1189</v>
      </c>
      <c r="C121" s="364" t="s">
        <v>301</v>
      </c>
      <c r="D121" s="366"/>
      <c r="E121" s="370"/>
      <c r="F121" s="370"/>
      <c r="G121" s="368"/>
      <c r="H121" s="370"/>
      <c r="I121" s="370"/>
      <c r="J121" s="413"/>
      <c r="K121" s="369"/>
    </row>
    <row r="122" spans="1:11" ht="28.8" hidden="1" outlineLevel="1" x14ac:dyDescent="0.3">
      <c r="A122" s="363">
        <f t="shared" si="6"/>
        <v>19</v>
      </c>
      <c r="B122" s="364" t="s">
        <v>1127</v>
      </c>
      <c r="C122" s="364" t="s">
        <v>269</v>
      </c>
      <c r="D122" s="366"/>
      <c r="E122" s="370"/>
      <c r="F122" s="370"/>
      <c r="G122" s="368"/>
      <c r="H122" s="370"/>
      <c r="I122" s="370"/>
      <c r="J122" s="413"/>
      <c r="K122" s="369"/>
    </row>
    <row r="123" spans="1:11" ht="28.8" hidden="1" outlineLevel="1" x14ac:dyDescent="0.3">
      <c r="A123" s="363">
        <f t="shared" si="6"/>
        <v>20</v>
      </c>
      <c r="B123" s="364" t="s">
        <v>256</v>
      </c>
      <c r="C123" s="364" t="s">
        <v>262</v>
      </c>
      <c r="D123" s="366"/>
      <c r="E123" s="370"/>
      <c r="F123" s="370"/>
      <c r="G123" s="368"/>
      <c r="H123" s="370"/>
      <c r="I123" s="370"/>
      <c r="J123" s="413"/>
      <c r="K123" s="369"/>
    </row>
    <row r="124" spans="1:11" s="377" customFormat="1" collapsed="1" x14ac:dyDescent="0.3">
      <c r="A124" s="357" t="s">
        <v>1190</v>
      </c>
      <c r="B124" s="358"/>
      <c r="C124" s="358"/>
      <c r="D124" s="414"/>
      <c r="E124" s="415"/>
      <c r="F124" s="415"/>
      <c r="G124" s="361"/>
      <c r="H124" s="415"/>
      <c r="I124" s="415"/>
      <c r="J124" s="413"/>
      <c r="K124" s="361"/>
    </row>
    <row r="125" spans="1:11" ht="43.2" hidden="1" outlineLevel="1" x14ac:dyDescent="0.3">
      <c r="A125" s="363">
        <v>1</v>
      </c>
      <c r="B125" s="364" t="s">
        <v>1191</v>
      </c>
      <c r="C125" s="369" t="s">
        <v>1072</v>
      </c>
      <c r="D125" s="366"/>
      <c r="E125" s="370"/>
      <c r="F125" s="370"/>
      <c r="G125" s="368"/>
      <c r="H125" s="370"/>
      <c r="I125" s="370"/>
      <c r="J125" s="413"/>
      <c r="K125" s="369"/>
    </row>
    <row r="126" spans="1:11" ht="115.2" hidden="1" outlineLevel="1" x14ac:dyDescent="0.3">
      <c r="A126" s="363">
        <v>2</v>
      </c>
      <c r="B126" s="364" t="s">
        <v>1192</v>
      </c>
      <c r="C126" s="369" t="s">
        <v>1074</v>
      </c>
      <c r="D126" s="366"/>
      <c r="E126" s="370"/>
      <c r="F126" s="370"/>
      <c r="G126" s="368"/>
      <c r="H126" s="370"/>
      <c r="I126" s="370"/>
      <c r="J126" s="413"/>
      <c r="K126" s="369"/>
    </row>
    <row r="127" spans="1:11" ht="58.2" hidden="1" customHeight="1" outlineLevel="1" x14ac:dyDescent="0.3">
      <c r="A127" s="363">
        <v>3</v>
      </c>
      <c r="B127" s="364" t="s">
        <v>1193</v>
      </c>
      <c r="C127" s="369" t="s">
        <v>1194</v>
      </c>
      <c r="D127" s="366"/>
      <c r="E127" s="370"/>
      <c r="F127" s="370"/>
      <c r="G127" s="368"/>
      <c r="H127" s="370"/>
      <c r="I127" s="370"/>
      <c r="J127" s="413"/>
      <c r="K127" s="369"/>
    </row>
    <row r="128" spans="1:11" ht="57" hidden="1" customHeight="1" outlineLevel="1" x14ac:dyDescent="0.3">
      <c r="A128" s="363">
        <v>4</v>
      </c>
      <c r="B128" s="364" t="s">
        <v>1195</v>
      </c>
      <c r="C128" s="364" t="s">
        <v>1196</v>
      </c>
      <c r="D128" s="366"/>
      <c r="E128" s="370"/>
      <c r="F128" s="370"/>
      <c r="G128" s="368"/>
      <c r="H128" s="370"/>
      <c r="I128" s="370"/>
      <c r="J128" s="413"/>
      <c r="K128" s="369"/>
    </row>
    <row r="129" spans="1:11" ht="57.6" hidden="1" outlineLevel="1" x14ac:dyDescent="0.3">
      <c r="A129" s="363">
        <f>A128+1</f>
        <v>5</v>
      </c>
      <c r="B129" s="364" t="s">
        <v>1197</v>
      </c>
      <c r="C129" s="369" t="s">
        <v>1198</v>
      </c>
      <c r="D129" s="366"/>
      <c r="E129" s="370"/>
      <c r="F129" s="370"/>
      <c r="G129" s="368"/>
      <c r="H129" s="370"/>
      <c r="I129" s="370"/>
      <c r="J129" s="413"/>
      <c r="K129" s="369"/>
    </row>
    <row r="130" spans="1:11" ht="28.8" hidden="1" outlineLevel="1" x14ac:dyDescent="0.3">
      <c r="A130" s="363">
        <f t="shared" ref="A130:A136" si="7">A129+1</f>
        <v>6</v>
      </c>
      <c r="B130" s="371" t="s">
        <v>1199</v>
      </c>
      <c r="C130" s="364" t="s">
        <v>239</v>
      </c>
      <c r="D130" s="366"/>
      <c r="E130" s="370"/>
      <c r="F130" s="370"/>
      <c r="G130" s="368"/>
      <c r="H130" s="370"/>
      <c r="I130" s="370"/>
      <c r="J130" s="413"/>
      <c r="K130" s="369"/>
    </row>
    <row r="131" spans="1:11" ht="57.6" hidden="1" outlineLevel="1" x14ac:dyDescent="0.3">
      <c r="A131" s="363">
        <f t="shared" si="7"/>
        <v>7</v>
      </c>
      <c r="B131" s="364" t="s">
        <v>1134</v>
      </c>
      <c r="C131" s="364" t="s">
        <v>302</v>
      </c>
      <c r="D131" s="366"/>
      <c r="E131" s="370"/>
      <c r="F131" s="370"/>
      <c r="G131" s="368"/>
      <c r="H131" s="370"/>
      <c r="I131" s="370"/>
      <c r="J131" s="413"/>
      <c r="K131" s="369"/>
    </row>
    <row r="132" spans="1:11" ht="43.2" hidden="1" outlineLevel="1" x14ac:dyDescent="0.3">
      <c r="A132" s="363">
        <f t="shared" si="7"/>
        <v>8</v>
      </c>
      <c r="B132" s="371" t="s">
        <v>1200</v>
      </c>
      <c r="C132" s="364" t="s">
        <v>303</v>
      </c>
      <c r="D132" s="366"/>
      <c r="E132" s="370"/>
      <c r="F132" s="370"/>
      <c r="G132" s="368"/>
      <c r="H132" s="370"/>
      <c r="I132" s="370"/>
      <c r="J132" s="413"/>
      <c r="K132" s="369"/>
    </row>
    <row r="133" spans="1:11" ht="43.2" hidden="1" outlineLevel="1" x14ac:dyDescent="0.3">
      <c r="A133" s="363">
        <f t="shared" si="7"/>
        <v>9</v>
      </c>
      <c r="B133" s="364" t="s">
        <v>1201</v>
      </c>
      <c r="C133" s="364" t="s">
        <v>241</v>
      </c>
      <c r="D133" s="366"/>
      <c r="E133" s="370"/>
      <c r="F133" s="370"/>
      <c r="G133" s="368"/>
      <c r="H133" s="370"/>
      <c r="I133" s="370"/>
      <c r="J133" s="413"/>
      <c r="K133" s="369"/>
    </row>
    <row r="134" spans="1:11" ht="28.8" hidden="1" outlineLevel="1" x14ac:dyDescent="0.3">
      <c r="A134" s="363">
        <f t="shared" si="7"/>
        <v>10</v>
      </c>
      <c r="B134" s="364" t="s">
        <v>1137</v>
      </c>
      <c r="C134" s="364" t="s">
        <v>304</v>
      </c>
      <c r="D134" s="366"/>
      <c r="E134" s="370"/>
      <c r="F134" s="370"/>
      <c r="G134" s="368"/>
      <c r="H134" s="370"/>
      <c r="I134" s="370"/>
      <c r="J134" s="413"/>
      <c r="K134" s="369"/>
    </row>
    <row r="135" spans="1:11" ht="28.8" hidden="1" outlineLevel="1" x14ac:dyDescent="0.3">
      <c r="A135" s="363">
        <f t="shared" si="7"/>
        <v>11</v>
      </c>
      <c r="B135" s="364" t="s">
        <v>256</v>
      </c>
      <c r="C135" s="364" t="s">
        <v>306</v>
      </c>
      <c r="D135" s="366"/>
      <c r="E135" s="370"/>
      <c r="F135" s="370"/>
      <c r="G135" s="368"/>
      <c r="H135" s="370"/>
      <c r="I135" s="370"/>
      <c r="J135" s="413"/>
      <c r="K135" s="369"/>
    </row>
    <row r="136" spans="1:11" ht="28.8" hidden="1" outlineLevel="1" x14ac:dyDescent="0.3">
      <c r="A136" s="363">
        <f t="shared" si="7"/>
        <v>12</v>
      </c>
      <c r="B136" s="364" t="s">
        <v>1138</v>
      </c>
      <c r="C136" s="364" t="s">
        <v>1202</v>
      </c>
      <c r="D136" s="366"/>
      <c r="E136" s="370"/>
      <c r="F136" s="370"/>
      <c r="G136" s="368"/>
      <c r="H136" s="370"/>
      <c r="I136" s="370"/>
      <c r="J136" s="413"/>
      <c r="K136" s="369"/>
    </row>
    <row r="137" spans="1:11" s="377" customFormat="1" collapsed="1" x14ac:dyDescent="0.3">
      <c r="A137" s="357" t="s">
        <v>1203</v>
      </c>
      <c r="B137" s="416"/>
      <c r="C137" s="416"/>
      <c r="D137" s="416"/>
      <c r="E137" s="416"/>
      <c r="F137" s="416"/>
      <c r="G137" s="361"/>
      <c r="H137" s="416"/>
      <c r="I137" s="416"/>
      <c r="J137" s="413"/>
      <c r="K137" s="416"/>
    </row>
    <row r="138" spans="1:11" ht="57.6" hidden="1" outlineLevel="1" x14ac:dyDescent="0.3">
      <c r="A138" s="363">
        <v>1</v>
      </c>
      <c r="B138" s="364" t="s">
        <v>1069</v>
      </c>
      <c r="C138" s="365" t="s">
        <v>237</v>
      </c>
      <c r="D138" s="366"/>
      <c r="E138" s="370"/>
      <c r="F138" s="370"/>
      <c r="G138" s="368"/>
      <c r="H138" s="370"/>
      <c r="I138" s="370"/>
      <c r="J138" s="413"/>
      <c r="K138" s="369"/>
    </row>
    <row r="139" spans="1:11" ht="57.6" hidden="1" outlineLevel="1" x14ac:dyDescent="0.3">
      <c r="A139" s="363">
        <f>A138+1</f>
        <v>2</v>
      </c>
      <c r="B139" s="364" t="s">
        <v>1070</v>
      </c>
      <c r="C139" s="369" t="s">
        <v>238</v>
      </c>
      <c r="D139" s="366"/>
      <c r="E139" s="370"/>
      <c r="F139" s="370"/>
      <c r="G139" s="368"/>
      <c r="H139" s="370"/>
      <c r="I139" s="370"/>
      <c r="J139" s="413"/>
      <c r="K139" s="369"/>
    </row>
    <row r="140" spans="1:11" ht="43.2" hidden="1" outlineLevel="1" x14ac:dyDescent="0.3">
      <c r="A140" s="363">
        <f t="shared" ref="A140:A146" si="8">A139+1</f>
        <v>3</v>
      </c>
      <c r="B140" s="364" t="s">
        <v>1071</v>
      </c>
      <c r="C140" s="369" t="s">
        <v>1072</v>
      </c>
      <c r="D140" s="366"/>
      <c r="E140" s="370"/>
      <c r="F140" s="370"/>
      <c r="G140" s="368"/>
      <c r="H140" s="370"/>
      <c r="I140" s="370"/>
      <c r="J140" s="413"/>
      <c r="K140" s="369"/>
    </row>
    <row r="141" spans="1:11" ht="115.2" hidden="1" outlineLevel="1" x14ac:dyDescent="0.3">
      <c r="A141" s="363">
        <f t="shared" si="8"/>
        <v>4</v>
      </c>
      <c r="B141" s="364" t="s">
        <v>1073</v>
      </c>
      <c r="C141" s="369" t="s">
        <v>1074</v>
      </c>
      <c r="D141" s="366"/>
      <c r="E141" s="370"/>
      <c r="F141" s="370"/>
      <c r="G141" s="368"/>
      <c r="H141" s="370"/>
      <c r="I141" s="370"/>
      <c r="J141" s="413"/>
      <c r="K141" s="369"/>
    </row>
    <row r="142" spans="1:11" ht="63" hidden="1" customHeight="1" outlineLevel="1" x14ac:dyDescent="0.3">
      <c r="A142" s="363">
        <f t="shared" si="8"/>
        <v>5</v>
      </c>
      <c r="B142" s="364" t="s">
        <v>1204</v>
      </c>
      <c r="C142" s="364" t="s">
        <v>1205</v>
      </c>
      <c r="D142" s="366"/>
      <c r="E142" s="370"/>
      <c r="F142" s="370"/>
      <c r="G142" s="368"/>
      <c r="H142" s="370"/>
      <c r="I142" s="370"/>
      <c r="J142" s="413"/>
      <c r="K142" s="369"/>
    </row>
    <row r="143" spans="1:11" ht="78" hidden="1" customHeight="1" outlineLevel="1" x14ac:dyDescent="0.3">
      <c r="A143" s="363">
        <f t="shared" si="8"/>
        <v>6</v>
      </c>
      <c r="B143" s="364" t="s">
        <v>1206</v>
      </c>
      <c r="C143" s="364" t="s">
        <v>1205</v>
      </c>
      <c r="D143" s="366"/>
      <c r="E143" s="370"/>
      <c r="F143" s="370"/>
      <c r="G143" s="368"/>
      <c r="H143" s="370"/>
      <c r="I143" s="370"/>
      <c r="J143" s="413"/>
      <c r="K143" s="369"/>
    </row>
    <row r="144" spans="1:11" ht="43.2" hidden="1" outlineLevel="1" x14ac:dyDescent="0.3">
      <c r="A144" s="363">
        <f t="shared" si="8"/>
        <v>7</v>
      </c>
      <c r="B144" s="364" t="s">
        <v>1207</v>
      </c>
      <c r="C144" s="369" t="s">
        <v>1156</v>
      </c>
      <c r="D144" s="366"/>
      <c r="E144" s="370"/>
      <c r="F144" s="370"/>
      <c r="G144" s="368"/>
      <c r="H144" s="370"/>
      <c r="I144" s="370"/>
      <c r="J144" s="413"/>
      <c r="K144" s="369"/>
    </row>
    <row r="145" spans="1:11" ht="43.2" hidden="1" outlineLevel="1" x14ac:dyDescent="0.3">
      <c r="A145" s="363">
        <f t="shared" si="8"/>
        <v>8</v>
      </c>
      <c r="B145" s="364" t="s">
        <v>1208</v>
      </c>
      <c r="C145" s="371" t="s">
        <v>1205</v>
      </c>
      <c r="D145" s="366"/>
      <c r="E145" s="370"/>
      <c r="F145" s="370"/>
      <c r="G145" s="368"/>
      <c r="H145" s="370"/>
      <c r="I145" s="370"/>
      <c r="J145" s="413"/>
      <c r="K145" s="369"/>
    </row>
    <row r="146" spans="1:11" ht="100.8" hidden="1" outlineLevel="1" x14ac:dyDescent="0.3">
      <c r="A146" s="363">
        <f t="shared" si="8"/>
        <v>9</v>
      </c>
      <c r="B146" s="364" t="s">
        <v>1209</v>
      </c>
      <c r="C146" s="369" t="s">
        <v>1210</v>
      </c>
      <c r="D146" s="366"/>
      <c r="E146" s="370"/>
      <c r="F146" s="370"/>
      <c r="G146" s="368"/>
      <c r="H146" s="370"/>
      <c r="I146" s="370"/>
      <c r="J146" s="413"/>
      <c r="K146" s="369"/>
    </row>
    <row r="147" spans="1:11" s="377" customFormat="1" collapsed="1" x14ac:dyDescent="0.3">
      <c r="A147" s="357" t="s">
        <v>1211</v>
      </c>
      <c r="B147" s="416"/>
      <c r="C147" s="416"/>
      <c r="D147" s="416"/>
      <c r="E147" s="416"/>
      <c r="F147" s="416"/>
      <c r="G147" s="361"/>
      <c r="H147" s="416"/>
      <c r="I147" s="416"/>
      <c r="J147" s="413"/>
      <c r="K147" s="416"/>
    </row>
    <row r="148" spans="1:11" ht="57.6" hidden="1" outlineLevel="1" x14ac:dyDescent="0.3">
      <c r="A148" s="363">
        <v>1</v>
      </c>
      <c r="B148" s="364" t="s">
        <v>1069</v>
      </c>
      <c r="C148" s="365" t="s">
        <v>237</v>
      </c>
      <c r="D148" s="366"/>
      <c r="E148" s="370"/>
      <c r="F148" s="370"/>
      <c r="G148" s="368"/>
      <c r="H148" s="370"/>
      <c r="I148" s="370"/>
      <c r="J148" s="413"/>
      <c r="K148" s="369"/>
    </row>
    <row r="149" spans="1:11" ht="57.6" hidden="1" outlineLevel="1" x14ac:dyDescent="0.3">
      <c r="A149" s="363">
        <f>A148+1</f>
        <v>2</v>
      </c>
      <c r="B149" s="364" t="s">
        <v>1070</v>
      </c>
      <c r="C149" s="369" t="s">
        <v>238</v>
      </c>
      <c r="D149" s="366"/>
      <c r="E149" s="370"/>
      <c r="F149" s="370"/>
      <c r="G149" s="368"/>
      <c r="H149" s="370"/>
      <c r="I149" s="370"/>
      <c r="J149" s="413"/>
      <c r="K149" s="369"/>
    </row>
    <row r="150" spans="1:11" ht="43.2" hidden="1" outlineLevel="1" x14ac:dyDescent="0.3">
      <c r="A150" s="363">
        <f t="shared" ref="A150:A156" si="9">A149+1</f>
        <v>3</v>
      </c>
      <c r="B150" s="364" t="s">
        <v>1071</v>
      </c>
      <c r="C150" s="369" t="s">
        <v>1072</v>
      </c>
      <c r="D150" s="366"/>
      <c r="E150" s="370"/>
      <c r="F150" s="370"/>
      <c r="G150" s="368"/>
      <c r="H150" s="370"/>
      <c r="I150" s="370"/>
      <c r="J150" s="413"/>
      <c r="K150" s="369"/>
    </row>
    <row r="151" spans="1:11" ht="115.2" hidden="1" outlineLevel="1" x14ac:dyDescent="0.3">
      <c r="A151" s="363">
        <f t="shared" si="9"/>
        <v>4</v>
      </c>
      <c r="B151" s="364" t="s">
        <v>1073</v>
      </c>
      <c r="C151" s="369" t="s">
        <v>1074</v>
      </c>
      <c r="D151" s="366"/>
      <c r="E151" s="370"/>
      <c r="F151" s="370"/>
      <c r="G151" s="368"/>
      <c r="H151" s="370"/>
      <c r="I151" s="370"/>
      <c r="J151" s="413"/>
      <c r="K151" s="369"/>
    </row>
    <row r="152" spans="1:11" ht="72" hidden="1" outlineLevel="1" x14ac:dyDescent="0.3">
      <c r="A152" s="363">
        <f t="shared" si="9"/>
        <v>5</v>
      </c>
      <c r="B152" s="364" t="s">
        <v>1212</v>
      </c>
      <c r="C152" s="369" t="s">
        <v>1213</v>
      </c>
      <c r="D152" s="366"/>
      <c r="E152" s="370"/>
      <c r="F152" s="370"/>
      <c r="G152" s="368"/>
      <c r="H152" s="370"/>
      <c r="I152" s="370"/>
      <c r="J152" s="413"/>
      <c r="K152" s="369"/>
    </row>
    <row r="153" spans="1:11" ht="57.6" hidden="1" outlineLevel="1" x14ac:dyDescent="0.3">
      <c r="A153" s="363">
        <f t="shared" si="9"/>
        <v>6</v>
      </c>
      <c r="B153" s="364" t="s">
        <v>1206</v>
      </c>
      <c r="C153" s="369" t="s">
        <v>1214</v>
      </c>
      <c r="D153" s="366"/>
      <c r="E153" s="370"/>
      <c r="F153" s="370"/>
      <c r="G153" s="368"/>
      <c r="H153" s="370"/>
      <c r="I153" s="370"/>
      <c r="J153" s="413"/>
      <c r="K153" s="369"/>
    </row>
    <row r="154" spans="1:11" ht="43.2" hidden="1" outlineLevel="1" x14ac:dyDescent="0.3">
      <c r="A154" s="363">
        <f t="shared" si="9"/>
        <v>7</v>
      </c>
      <c r="B154" s="364" t="s">
        <v>1207</v>
      </c>
      <c r="C154" s="369" t="s">
        <v>1156</v>
      </c>
      <c r="D154" s="366"/>
      <c r="E154" s="370"/>
      <c r="F154" s="370"/>
      <c r="G154" s="368"/>
      <c r="H154" s="370"/>
      <c r="I154" s="370"/>
      <c r="J154" s="413"/>
      <c r="K154" s="369"/>
    </row>
    <row r="155" spans="1:11" ht="28.8" hidden="1" outlineLevel="1" x14ac:dyDescent="0.3">
      <c r="A155" s="363">
        <f t="shared" si="9"/>
        <v>8</v>
      </c>
      <c r="B155" s="364" t="s">
        <v>1208</v>
      </c>
      <c r="C155" s="369" t="s">
        <v>1214</v>
      </c>
      <c r="D155" s="366"/>
      <c r="E155" s="370"/>
      <c r="F155" s="370"/>
      <c r="G155" s="368"/>
      <c r="H155" s="370"/>
      <c r="I155" s="370"/>
      <c r="J155" s="413"/>
      <c r="K155" s="369"/>
    </row>
    <row r="156" spans="1:11" ht="100.8" hidden="1" outlineLevel="1" x14ac:dyDescent="0.3">
      <c r="A156" s="363">
        <f t="shared" si="9"/>
        <v>9</v>
      </c>
      <c r="B156" s="364" t="s">
        <v>1209</v>
      </c>
      <c r="C156" s="369" t="s">
        <v>1214</v>
      </c>
      <c r="D156" s="366"/>
      <c r="E156" s="370"/>
      <c r="F156" s="370"/>
      <c r="G156" s="368"/>
      <c r="H156" s="370"/>
      <c r="I156" s="370"/>
      <c r="J156" s="413"/>
      <c r="K156" s="369"/>
    </row>
    <row r="157" spans="1:11" s="377" customFormat="1" collapsed="1" x14ac:dyDescent="0.3">
      <c r="A157" s="357" t="s">
        <v>1215</v>
      </c>
      <c r="B157" s="416"/>
      <c r="C157" s="416"/>
      <c r="D157" s="416"/>
      <c r="E157" s="416"/>
      <c r="F157" s="416"/>
      <c r="G157" s="361"/>
      <c r="H157" s="416"/>
      <c r="I157" s="416"/>
      <c r="J157" s="413"/>
      <c r="K157" s="416"/>
    </row>
    <row r="158" spans="1:11" ht="57.6" hidden="1" outlineLevel="1" x14ac:dyDescent="0.3">
      <c r="A158" s="363">
        <v>1</v>
      </c>
      <c r="B158" s="364" t="s">
        <v>1069</v>
      </c>
      <c r="C158" s="365" t="s">
        <v>237</v>
      </c>
      <c r="D158" s="366"/>
      <c r="E158" s="370"/>
      <c r="F158" s="370"/>
      <c r="G158" s="368"/>
      <c r="H158" s="370"/>
      <c r="I158" s="370"/>
      <c r="J158" s="413"/>
      <c r="K158" s="369"/>
    </row>
    <row r="159" spans="1:11" ht="57.6" hidden="1" outlineLevel="1" x14ac:dyDescent="0.3">
      <c r="A159" s="363">
        <f>A158+1</f>
        <v>2</v>
      </c>
      <c r="B159" s="364" t="s">
        <v>1070</v>
      </c>
      <c r="C159" s="369" t="s">
        <v>238</v>
      </c>
      <c r="D159" s="366"/>
      <c r="E159" s="370"/>
      <c r="F159" s="370"/>
      <c r="G159" s="368"/>
      <c r="H159" s="370"/>
      <c r="I159" s="370"/>
      <c r="J159" s="413"/>
      <c r="K159" s="369"/>
    </row>
    <row r="160" spans="1:11" ht="43.2" hidden="1" outlineLevel="1" x14ac:dyDescent="0.3">
      <c r="A160" s="363">
        <f t="shared" ref="A160:A167" si="10">A159+1</f>
        <v>3</v>
      </c>
      <c r="B160" s="364" t="s">
        <v>1071</v>
      </c>
      <c r="C160" s="369" t="s">
        <v>1072</v>
      </c>
      <c r="D160" s="366"/>
      <c r="E160" s="370"/>
      <c r="F160" s="370"/>
      <c r="G160" s="368"/>
      <c r="H160" s="370"/>
      <c r="I160" s="370"/>
      <c r="J160" s="413"/>
      <c r="K160" s="369"/>
    </row>
    <row r="161" spans="1:11" ht="115.2" hidden="1" outlineLevel="1" x14ac:dyDescent="0.3">
      <c r="A161" s="363">
        <f t="shared" si="10"/>
        <v>4</v>
      </c>
      <c r="B161" s="364" t="s">
        <v>1073</v>
      </c>
      <c r="C161" s="369" t="s">
        <v>1074</v>
      </c>
      <c r="D161" s="366"/>
      <c r="E161" s="370"/>
      <c r="F161" s="370"/>
      <c r="G161" s="368"/>
      <c r="H161" s="370"/>
      <c r="I161" s="370"/>
      <c r="J161" s="413"/>
      <c r="K161" s="369"/>
    </row>
    <row r="162" spans="1:11" ht="86.4" hidden="1" outlineLevel="1" x14ac:dyDescent="0.3">
      <c r="A162" s="363">
        <f t="shared" si="10"/>
        <v>5</v>
      </c>
      <c r="B162" s="364" t="s">
        <v>1216</v>
      </c>
      <c r="C162" s="369" t="s">
        <v>1217</v>
      </c>
      <c r="D162" s="366"/>
      <c r="E162" s="370"/>
      <c r="F162" s="370"/>
      <c r="G162" s="368"/>
      <c r="H162" s="370"/>
      <c r="I162" s="370"/>
      <c r="J162" s="413"/>
      <c r="K162" s="369"/>
    </row>
    <row r="163" spans="1:11" ht="57.6" hidden="1" outlineLevel="1" x14ac:dyDescent="0.3">
      <c r="A163" s="363">
        <f t="shared" si="10"/>
        <v>6</v>
      </c>
      <c r="B163" s="364" t="s">
        <v>1218</v>
      </c>
      <c r="C163" s="369" t="s">
        <v>1219</v>
      </c>
      <c r="D163" s="366"/>
      <c r="E163" s="370"/>
      <c r="F163" s="370"/>
      <c r="G163" s="368"/>
      <c r="H163" s="370"/>
      <c r="I163" s="370"/>
      <c r="J163" s="413"/>
      <c r="K163" s="369"/>
    </row>
    <row r="164" spans="1:11" ht="57.6" hidden="1" outlineLevel="1" x14ac:dyDescent="0.3">
      <c r="A164" s="363">
        <f t="shared" si="10"/>
        <v>7</v>
      </c>
      <c r="B164" s="364" t="s">
        <v>1206</v>
      </c>
      <c r="C164" s="369" t="s">
        <v>1220</v>
      </c>
      <c r="D164" s="366"/>
      <c r="E164" s="370"/>
      <c r="F164" s="370"/>
      <c r="G164" s="368"/>
      <c r="H164" s="370"/>
      <c r="I164" s="370"/>
      <c r="J164" s="413"/>
      <c r="K164" s="369"/>
    </row>
    <row r="165" spans="1:11" ht="43.2" hidden="1" outlineLevel="1" x14ac:dyDescent="0.3">
      <c r="A165" s="363">
        <f t="shared" si="10"/>
        <v>8</v>
      </c>
      <c r="B165" s="364" t="s">
        <v>1207</v>
      </c>
      <c r="C165" s="369" t="s">
        <v>1156</v>
      </c>
      <c r="D165" s="366"/>
      <c r="E165" s="370"/>
      <c r="F165" s="370"/>
      <c r="G165" s="368"/>
      <c r="H165" s="370"/>
      <c r="I165" s="370"/>
      <c r="J165" s="413"/>
      <c r="K165" s="369"/>
    </row>
    <row r="166" spans="1:11" ht="28.8" hidden="1" outlineLevel="1" x14ac:dyDescent="0.3">
      <c r="A166" s="363">
        <f t="shared" si="10"/>
        <v>9</v>
      </c>
      <c r="B166" s="364" t="s">
        <v>1208</v>
      </c>
      <c r="C166" s="369" t="s">
        <v>1220</v>
      </c>
      <c r="D166" s="366"/>
      <c r="E166" s="370"/>
      <c r="F166" s="370"/>
      <c r="G166" s="368"/>
      <c r="H166" s="370"/>
      <c r="I166" s="370"/>
      <c r="J166" s="413"/>
      <c r="K166" s="369"/>
    </row>
    <row r="167" spans="1:11" ht="100.8" hidden="1" outlineLevel="1" x14ac:dyDescent="0.3">
      <c r="A167" s="363">
        <f t="shared" si="10"/>
        <v>10</v>
      </c>
      <c r="B167" s="364" t="s">
        <v>1209</v>
      </c>
      <c r="C167" s="369" t="s">
        <v>1220</v>
      </c>
      <c r="D167" s="366"/>
      <c r="E167" s="370"/>
      <c r="F167" s="370"/>
      <c r="G167" s="368"/>
      <c r="H167" s="370"/>
      <c r="I167" s="370"/>
      <c r="J167" s="413"/>
      <c r="K167" s="369"/>
    </row>
    <row r="168" spans="1:11" s="377" customFormat="1" collapsed="1" x14ac:dyDescent="0.3">
      <c r="A168" s="357" t="s">
        <v>1221</v>
      </c>
      <c r="B168" s="416"/>
      <c r="C168" s="416"/>
      <c r="D168" s="416"/>
      <c r="E168" s="416"/>
      <c r="F168" s="416"/>
      <c r="G168" s="361"/>
      <c r="H168" s="416"/>
      <c r="I168" s="416"/>
      <c r="J168" s="413"/>
      <c r="K168" s="416"/>
    </row>
    <row r="169" spans="1:11" ht="57.6" hidden="1" outlineLevel="1" x14ac:dyDescent="0.3">
      <c r="A169" s="363">
        <v>1</v>
      </c>
      <c r="B169" s="364" t="s">
        <v>1069</v>
      </c>
      <c r="C169" s="365" t="s">
        <v>237</v>
      </c>
      <c r="D169" s="366"/>
      <c r="E169" s="363"/>
      <c r="F169" s="363"/>
      <c r="G169" s="368"/>
      <c r="H169" s="363"/>
      <c r="I169" s="370"/>
      <c r="J169" s="413"/>
      <c r="K169" s="369"/>
    </row>
    <row r="170" spans="1:11" ht="57.6" hidden="1" outlineLevel="1" x14ac:dyDescent="0.3">
      <c r="A170" s="363">
        <v>2</v>
      </c>
      <c r="B170" s="364" t="s">
        <v>1070</v>
      </c>
      <c r="C170" s="369" t="s">
        <v>238</v>
      </c>
      <c r="D170" s="366"/>
      <c r="E170" s="363"/>
      <c r="F170" s="363"/>
      <c r="G170" s="368"/>
      <c r="H170" s="363"/>
      <c r="I170" s="370"/>
      <c r="J170" s="413"/>
      <c r="K170" s="369"/>
    </row>
    <row r="171" spans="1:11" ht="43.2" hidden="1" outlineLevel="1" x14ac:dyDescent="0.3">
      <c r="A171" s="363">
        <v>3</v>
      </c>
      <c r="B171" s="364" t="s">
        <v>1071</v>
      </c>
      <c r="C171" s="369" t="s">
        <v>1072</v>
      </c>
      <c r="D171" s="366"/>
      <c r="E171" s="363"/>
      <c r="F171" s="363"/>
      <c r="G171" s="368"/>
      <c r="H171" s="363"/>
      <c r="I171" s="370"/>
      <c r="J171" s="413"/>
      <c r="K171" s="369"/>
    </row>
    <row r="172" spans="1:11" ht="115.2" hidden="1" outlineLevel="1" x14ac:dyDescent="0.3">
      <c r="A172" s="363">
        <v>4</v>
      </c>
      <c r="B172" s="364" t="s">
        <v>1073</v>
      </c>
      <c r="C172" s="369" t="s">
        <v>1074</v>
      </c>
      <c r="D172" s="366"/>
      <c r="E172" s="363"/>
      <c r="F172" s="363"/>
      <c r="G172" s="368"/>
      <c r="H172" s="363"/>
      <c r="I172" s="370"/>
      <c r="J172" s="413"/>
      <c r="K172" s="386"/>
    </row>
    <row r="173" spans="1:11" ht="72" hidden="1" outlineLevel="1" x14ac:dyDescent="0.3">
      <c r="A173" s="363">
        <v>5</v>
      </c>
      <c r="B173" s="364" t="s">
        <v>1222</v>
      </c>
      <c r="C173" s="369" t="s">
        <v>1223</v>
      </c>
      <c r="D173" s="366"/>
      <c r="E173" s="363"/>
      <c r="F173" s="363"/>
      <c r="G173" s="368"/>
      <c r="H173" s="363"/>
      <c r="I173" s="370"/>
      <c r="J173" s="413"/>
      <c r="K173" s="386"/>
    </row>
    <row r="174" spans="1:11" ht="57.6" hidden="1" outlineLevel="1" x14ac:dyDescent="0.3">
      <c r="A174" s="363">
        <v>6</v>
      </c>
      <c r="B174" s="364" t="s">
        <v>1206</v>
      </c>
      <c r="C174" s="369" t="s">
        <v>1224</v>
      </c>
      <c r="D174" s="366"/>
      <c r="E174" s="363"/>
      <c r="F174" s="363"/>
      <c r="G174" s="368"/>
      <c r="H174" s="363"/>
      <c r="I174" s="370"/>
      <c r="J174" s="413"/>
      <c r="K174" s="386"/>
    </row>
    <row r="175" spans="1:11" ht="43.2" hidden="1" outlineLevel="1" x14ac:dyDescent="0.3">
      <c r="A175" s="363">
        <v>7</v>
      </c>
      <c r="B175" s="364" t="s">
        <v>1207</v>
      </c>
      <c r="C175" s="369" t="s">
        <v>1156</v>
      </c>
      <c r="D175" s="366"/>
      <c r="E175" s="363"/>
      <c r="F175" s="363"/>
      <c r="G175" s="368"/>
      <c r="H175" s="363"/>
      <c r="I175" s="370"/>
      <c r="J175" s="413"/>
      <c r="K175" s="386"/>
    </row>
    <row r="176" spans="1:11" ht="28.8" hidden="1" outlineLevel="1" x14ac:dyDescent="0.3">
      <c r="A176" s="363">
        <v>8</v>
      </c>
      <c r="B176" s="364" t="s">
        <v>1208</v>
      </c>
      <c r="C176" s="369" t="s">
        <v>1224</v>
      </c>
      <c r="D176" s="366"/>
      <c r="E176" s="363"/>
      <c r="F176" s="363"/>
      <c r="G176" s="368"/>
      <c r="H176" s="363"/>
      <c r="I176" s="370"/>
      <c r="J176" s="413"/>
      <c r="K176" s="386"/>
    </row>
    <row r="177" spans="1:11" ht="100.8" hidden="1" outlineLevel="1" x14ac:dyDescent="0.3">
      <c r="A177" s="363">
        <v>9</v>
      </c>
      <c r="B177" s="364" t="s">
        <v>1209</v>
      </c>
      <c r="C177" s="369" t="s">
        <v>1224</v>
      </c>
      <c r="D177" s="366"/>
      <c r="E177" s="369"/>
      <c r="F177" s="369"/>
      <c r="G177" s="368"/>
      <c r="H177" s="369"/>
      <c r="I177" s="370"/>
      <c r="J177" s="413"/>
      <c r="K177" s="386"/>
    </row>
    <row r="178" spans="1:11" s="377" customFormat="1" collapsed="1" x14ac:dyDescent="0.3">
      <c r="A178" s="357" t="s">
        <v>1225</v>
      </c>
      <c r="B178" s="358"/>
      <c r="C178" s="358"/>
      <c r="D178" s="414"/>
      <c r="E178" s="361"/>
      <c r="F178" s="361"/>
      <c r="G178" s="361"/>
      <c r="H178" s="361"/>
      <c r="I178" s="415"/>
      <c r="J178" s="413"/>
      <c r="K178" s="361"/>
    </row>
    <row r="179" spans="1:11" ht="57.6" hidden="1" outlineLevel="1" x14ac:dyDescent="0.3">
      <c r="A179" s="363">
        <v>1</v>
      </c>
      <c r="B179" s="364" t="s">
        <v>1069</v>
      </c>
      <c r="C179" s="365" t="s">
        <v>237</v>
      </c>
      <c r="D179" s="366"/>
      <c r="E179" s="363"/>
      <c r="F179" s="363"/>
      <c r="G179" s="368"/>
      <c r="H179" s="363"/>
      <c r="I179" s="391"/>
      <c r="J179" s="413"/>
      <c r="K179" s="392"/>
    </row>
    <row r="180" spans="1:11" ht="57.6" hidden="1" outlineLevel="1" x14ac:dyDescent="0.3">
      <c r="A180" s="363">
        <v>2</v>
      </c>
      <c r="B180" s="364" t="s">
        <v>1070</v>
      </c>
      <c r="C180" s="369" t="s">
        <v>238</v>
      </c>
      <c r="D180" s="366"/>
      <c r="E180" s="363"/>
      <c r="F180" s="363"/>
      <c r="G180" s="368"/>
      <c r="H180" s="363"/>
      <c r="I180" s="391"/>
      <c r="J180" s="413"/>
      <c r="K180" s="392"/>
    </row>
    <row r="181" spans="1:11" ht="43.2" hidden="1" outlineLevel="1" x14ac:dyDescent="0.3">
      <c r="A181" s="363">
        <v>3</v>
      </c>
      <c r="B181" s="364" t="s">
        <v>1071</v>
      </c>
      <c r="C181" s="369" t="s">
        <v>1072</v>
      </c>
      <c r="D181" s="366"/>
      <c r="E181" s="363"/>
      <c r="F181" s="363"/>
      <c r="G181" s="368"/>
      <c r="H181" s="363"/>
      <c r="I181" s="391"/>
      <c r="J181" s="413"/>
      <c r="K181" s="392"/>
    </row>
    <row r="182" spans="1:11" ht="115.2" hidden="1" outlineLevel="1" x14ac:dyDescent="0.3">
      <c r="A182" s="363">
        <v>4</v>
      </c>
      <c r="B182" s="364" t="s">
        <v>1073</v>
      </c>
      <c r="C182" s="369" t="s">
        <v>1074</v>
      </c>
      <c r="D182" s="366"/>
      <c r="E182" s="363"/>
      <c r="F182" s="363"/>
      <c r="G182" s="368"/>
      <c r="H182" s="363"/>
      <c r="I182" s="391"/>
      <c r="J182" s="413"/>
      <c r="K182" s="392"/>
    </row>
    <row r="183" spans="1:11" ht="86.4" hidden="1" outlineLevel="1" x14ac:dyDescent="0.3">
      <c r="A183" s="363">
        <v>5</v>
      </c>
      <c r="B183" s="393" t="s">
        <v>1226</v>
      </c>
      <c r="C183" s="369" t="s">
        <v>1227</v>
      </c>
      <c r="D183" s="366"/>
      <c r="E183" s="363"/>
      <c r="F183" s="363"/>
      <c r="G183" s="368"/>
      <c r="H183" s="363"/>
      <c r="I183" s="391"/>
      <c r="J183" s="413"/>
      <c r="K183" s="392"/>
    </row>
    <row r="184" spans="1:11" ht="72" hidden="1" outlineLevel="1" x14ac:dyDescent="0.3">
      <c r="A184" s="363">
        <v>6</v>
      </c>
      <c r="B184" s="394" t="s">
        <v>1228</v>
      </c>
      <c r="C184" s="369" t="s">
        <v>1227</v>
      </c>
      <c r="D184" s="366"/>
      <c r="E184" s="363"/>
      <c r="F184" s="363"/>
      <c r="G184" s="368"/>
      <c r="H184" s="363"/>
      <c r="I184" s="391"/>
      <c r="J184" s="413"/>
      <c r="K184" s="392"/>
    </row>
    <row r="185" spans="1:11" ht="100.8" hidden="1" outlineLevel="1" x14ac:dyDescent="0.3">
      <c r="A185" s="363">
        <v>7</v>
      </c>
      <c r="B185" s="394" t="s">
        <v>1229</v>
      </c>
      <c r="C185" s="369" t="s">
        <v>1230</v>
      </c>
      <c r="D185" s="366"/>
      <c r="E185" s="363"/>
      <c r="F185" s="363"/>
      <c r="G185" s="368"/>
      <c r="H185" s="363"/>
      <c r="I185" s="391"/>
      <c r="J185" s="413"/>
      <c r="K185" s="392"/>
    </row>
    <row r="186" spans="1:11" ht="118.95" hidden="1" customHeight="1" outlineLevel="1" x14ac:dyDescent="0.3">
      <c r="A186" s="363">
        <v>8</v>
      </c>
      <c r="B186" s="394" t="s">
        <v>1231</v>
      </c>
      <c r="C186" s="369" t="s">
        <v>1232</v>
      </c>
      <c r="D186" s="366"/>
      <c r="E186" s="363"/>
      <c r="F186" s="363"/>
      <c r="G186" s="368"/>
      <c r="H186" s="363"/>
      <c r="I186" s="391"/>
      <c r="J186" s="413"/>
      <c r="K186" s="392"/>
    </row>
    <row r="187" spans="1:11" ht="57.6" hidden="1" outlineLevel="1" x14ac:dyDescent="0.3">
      <c r="A187" s="363">
        <v>9</v>
      </c>
      <c r="B187" s="364" t="s">
        <v>1206</v>
      </c>
      <c r="C187" s="369" t="s">
        <v>1233</v>
      </c>
      <c r="D187" s="366"/>
      <c r="E187" s="368"/>
      <c r="F187" s="368"/>
      <c r="G187" s="368"/>
      <c r="H187" s="368"/>
      <c r="I187" s="391"/>
      <c r="J187" s="413"/>
      <c r="K187" s="395"/>
    </row>
    <row r="188" spans="1:11" ht="43.2" hidden="1" outlineLevel="1" collapsed="1" x14ac:dyDescent="0.3">
      <c r="A188" s="363">
        <v>10</v>
      </c>
      <c r="B188" s="364" t="s">
        <v>1207</v>
      </c>
      <c r="C188" s="369" t="s">
        <v>1156</v>
      </c>
      <c r="D188" s="366"/>
      <c r="E188" s="368"/>
      <c r="F188" s="368"/>
      <c r="G188" s="368"/>
      <c r="H188" s="368"/>
      <c r="I188" s="391"/>
      <c r="J188" s="413"/>
      <c r="K188" s="392"/>
    </row>
    <row r="189" spans="1:11" ht="28.8" hidden="1" outlineLevel="1" collapsed="1" x14ac:dyDescent="0.3">
      <c r="A189" s="363">
        <v>11</v>
      </c>
      <c r="B189" s="364" t="s">
        <v>1208</v>
      </c>
      <c r="C189" s="369" t="s">
        <v>1233</v>
      </c>
      <c r="D189" s="366"/>
      <c r="E189" s="368"/>
      <c r="F189" s="368"/>
      <c r="G189" s="368"/>
      <c r="H189" s="368"/>
      <c r="I189" s="391"/>
      <c r="J189" s="413"/>
      <c r="K189" s="392"/>
    </row>
    <row r="190" spans="1:11" ht="72" hidden="1" outlineLevel="1" x14ac:dyDescent="0.3">
      <c r="A190" s="363">
        <v>12</v>
      </c>
      <c r="B190" s="394" t="s">
        <v>1234</v>
      </c>
      <c r="C190" s="369" t="s">
        <v>1235</v>
      </c>
      <c r="D190" s="366"/>
      <c r="E190" s="368"/>
      <c r="F190" s="368"/>
      <c r="G190" s="368"/>
      <c r="H190" s="368"/>
      <c r="I190" s="391"/>
      <c r="J190" s="413"/>
      <c r="K190" s="392"/>
    </row>
    <row r="191" spans="1:11" ht="100.8" hidden="1" outlineLevel="1" x14ac:dyDescent="0.3">
      <c r="A191" s="363">
        <v>13</v>
      </c>
      <c r="B191" s="364" t="s">
        <v>1209</v>
      </c>
      <c r="C191" s="369" t="s">
        <v>1233</v>
      </c>
      <c r="D191" s="366"/>
      <c r="E191" s="368"/>
      <c r="F191" s="368"/>
      <c r="G191" s="368"/>
      <c r="H191" s="368"/>
      <c r="I191" s="391"/>
      <c r="J191" s="413"/>
      <c r="K191" s="392"/>
    </row>
    <row r="192" spans="1:11" collapsed="1" x14ac:dyDescent="0.3">
      <c r="A192" s="357" t="s">
        <v>1236</v>
      </c>
      <c r="B192" s="416"/>
      <c r="C192" s="416"/>
      <c r="D192" s="416"/>
      <c r="E192" s="416"/>
      <c r="F192" s="416"/>
      <c r="G192" s="361"/>
      <c r="H192" s="416"/>
      <c r="I192" s="416"/>
      <c r="J192" s="413"/>
      <c r="K192" s="416"/>
    </row>
    <row r="193" spans="1:11" ht="57.6" hidden="1" outlineLevel="1" x14ac:dyDescent="0.3">
      <c r="A193" s="363">
        <v>1</v>
      </c>
      <c r="B193" s="364" t="s">
        <v>1069</v>
      </c>
      <c r="C193" s="365" t="s">
        <v>237</v>
      </c>
      <c r="D193" s="366"/>
      <c r="E193" s="363"/>
      <c r="F193" s="363"/>
      <c r="G193" s="368"/>
      <c r="H193" s="363"/>
      <c r="I193" s="370"/>
      <c r="J193" s="413"/>
      <c r="K193" s="386"/>
    </row>
    <row r="194" spans="1:11" ht="43.2" hidden="1" outlineLevel="1" x14ac:dyDescent="0.3">
      <c r="A194" s="363">
        <f>A193+1</f>
        <v>2</v>
      </c>
      <c r="B194" s="364" t="s">
        <v>1191</v>
      </c>
      <c r="C194" s="369" t="s">
        <v>1072</v>
      </c>
      <c r="D194" s="366"/>
      <c r="E194" s="363"/>
      <c r="F194" s="363"/>
      <c r="G194" s="368"/>
      <c r="H194" s="363"/>
      <c r="I194" s="370"/>
      <c r="J194" s="413"/>
      <c r="K194" s="386"/>
    </row>
    <row r="195" spans="1:11" ht="115.2" hidden="1" outlineLevel="1" x14ac:dyDescent="0.3">
      <c r="A195" s="363">
        <f>A194+1</f>
        <v>3</v>
      </c>
      <c r="B195" s="364" t="s">
        <v>1192</v>
      </c>
      <c r="C195" s="369" t="s">
        <v>1074</v>
      </c>
      <c r="D195" s="366"/>
      <c r="E195" s="363"/>
      <c r="F195" s="363"/>
      <c r="G195" s="368"/>
      <c r="H195" s="363"/>
      <c r="I195" s="370"/>
      <c r="J195" s="413"/>
      <c r="K195" s="386"/>
    </row>
    <row r="196" spans="1:11" ht="43.2" hidden="1" outlineLevel="1" x14ac:dyDescent="0.3">
      <c r="A196" s="363">
        <f t="shared" ref="A196:A204" si="11">A195+1</f>
        <v>4</v>
      </c>
      <c r="B196" s="364" t="s">
        <v>1237</v>
      </c>
      <c r="C196" s="369" t="s">
        <v>1238</v>
      </c>
      <c r="D196" s="366"/>
      <c r="E196" s="363"/>
      <c r="F196" s="363"/>
      <c r="G196" s="368"/>
      <c r="H196" s="363"/>
      <c r="I196" s="370"/>
      <c r="J196" s="413"/>
      <c r="K196" s="386"/>
    </row>
    <row r="197" spans="1:11" ht="57.6" hidden="1" outlineLevel="1" x14ac:dyDescent="0.3">
      <c r="A197" s="363">
        <f t="shared" si="11"/>
        <v>5</v>
      </c>
      <c r="B197" s="364" t="s">
        <v>1197</v>
      </c>
      <c r="C197" s="369" t="s">
        <v>1198</v>
      </c>
      <c r="D197" s="366"/>
      <c r="E197" s="363"/>
      <c r="F197" s="363"/>
      <c r="G197" s="368"/>
      <c r="H197" s="363"/>
      <c r="I197" s="370"/>
      <c r="J197" s="413"/>
      <c r="K197" s="386"/>
    </row>
    <row r="198" spans="1:11" ht="28.8" hidden="1" outlineLevel="1" x14ac:dyDescent="0.3">
      <c r="A198" s="363">
        <f t="shared" si="11"/>
        <v>6</v>
      </c>
      <c r="B198" s="371" t="s">
        <v>1199</v>
      </c>
      <c r="C198" s="364" t="s">
        <v>239</v>
      </c>
      <c r="D198" s="366"/>
      <c r="E198" s="363"/>
      <c r="F198" s="363"/>
      <c r="G198" s="368"/>
      <c r="H198" s="363"/>
      <c r="I198" s="370"/>
      <c r="J198" s="413"/>
      <c r="K198" s="386"/>
    </row>
    <row r="199" spans="1:11" ht="57.6" hidden="1" outlineLevel="1" x14ac:dyDescent="0.3">
      <c r="A199" s="363">
        <f t="shared" si="11"/>
        <v>7</v>
      </c>
      <c r="B199" s="364" t="s">
        <v>1134</v>
      </c>
      <c r="C199" s="364" t="s">
        <v>302</v>
      </c>
      <c r="D199" s="366"/>
      <c r="E199" s="363"/>
      <c r="F199" s="363"/>
      <c r="G199" s="368"/>
      <c r="H199" s="363"/>
      <c r="I199" s="370"/>
      <c r="J199" s="413"/>
      <c r="K199" s="386"/>
    </row>
    <row r="200" spans="1:11" ht="43.2" hidden="1" outlineLevel="1" x14ac:dyDescent="0.3">
      <c r="A200" s="363">
        <f t="shared" si="11"/>
        <v>8</v>
      </c>
      <c r="B200" s="364" t="s">
        <v>1200</v>
      </c>
      <c r="C200" s="364" t="s">
        <v>303</v>
      </c>
      <c r="D200" s="366"/>
      <c r="E200" s="363"/>
      <c r="F200" s="363"/>
      <c r="G200" s="368"/>
      <c r="H200" s="363"/>
      <c r="I200" s="370"/>
      <c r="J200" s="413"/>
      <c r="K200" s="386"/>
    </row>
    <row r="201" spans="1:11" ht="43.2" hidden="1" outlineLevel="1" x14ac:dyDescent="0.3">
      <c r="A201" s="363">
        <f t="shared" si="11"/>
        <v>9</v>
      </c>
      <c r="B201" s="364" t="s">
        <v>1201</v>
      </c>
      <c r="C201" s="364" t="s">
        <v>241</v>
      </c>
      <c r="D201" s="366"/>
      <c r="E201" s="363"/>
      <c r="F201" s="363"/>
      <c r="G201" s="368"/>
      <c r="H201" s="363"/>
      <c r="I201" s="370"/>
      <c r="J201" s="413"/>
      <c r="K201" s="386"/>
    </row>
    <row r="202" spans="1:11" ht="28.8" hidden="1" outlineLevel="1" x14ac:dyDescent="0.3">
      <c r="A202" s="363">
        <f t="shared" si="11"/>
        <v>10</v>
      </c>
      <c r="B202" s="364" t="s">
        <v>1137</v>
      </c>
      <c r="C202" s="364" t="s">
        <v>304</v>
      </c>
      <c r="D202" s="366"/>
      <c r="E202" s="363"/>
      <c r="F202" s="363"/>
      <c r="G202" s="368"/>
      <c r="H202" s="363"/>
      <c r="I202" s="370"/>
      <c r="J202" s="413"/>
      <c r="K202" s="386"/>
    </row>
    <row r="203" spans="1:11" ht="28.8" hidden="1" outlineLevel="1" x14ac:dyDescent="0.3">
      <c r="A203" s="363">
        <f t="shared" si="11"/>
        <v>11</v>
      </c>
      <c r="B203" s="364" t="s">
        <v>256</v>
      </c>
      <c r="C203" s="364" t="s">
        <v>306</v>
      </c>
      <c r="D203" s="366"/>
      <c r="E203" s="363"/>
      <c r="F203" s="363"/>
      <c r="G203" s="368"/>
      <c r="H203" s="363"/>
      <c r="I203" s="370"/>
      <c r="J203" s="413"/>
      <c r="K203" s="386"/>
    </row>
    <row r="204" spans="1:11" ht="28.8" hidden="1" outlineLevel="1" x14ac:dyDescent="0.3">
      <c r="A204" s="363">
        <f t="shared" si="11"/>
        <v>12</v>
      </c>
      <c r="B204" s="364" t="s">
        <v>1239</v>
      </c>
      <c r="C204" s="369" t="s">
        <v>1238</v>
      </c>
      <c r="D204" s="366"/>
      <c r="E204" s="363"/>
      <c r="F204" s="363"/>
      <c r="G204" s="368"/>
      <c r="H204" s="363"/>
      <c r="I204" s="370"/>
      <c r="J204" s="413"/>
      <c r="K204" s="386"/>
    </row>
    <row r="205" spans="1:11" collapsed="1" x14ac:dyDescent="0.3">
      <c r="A205" s="357" t="s">
        <v>1240</v>
      </c>
      <c r="B205" s="416"/>
      <c r="C205" s="416"/>
      <c r="D205" s="416"/>
      <c r="E205" s="416"/>
      <c r="F205" s="416"/>
      <c r="G205" s="361"/>
      <c r="H205" s="416"/>
      <c r="I205" s="416"/>
      <c r="J205" s="413"/>
      <c r="K205" s="416"/>
    </row>
    <row r="206" spans="1:11" ht="57.6" hidden="1" outlineLevel="1" x14ac:dyDescent="0.3">
      <c r="A206" s="363">
        <v>1</v>
      </c>
      <c r="B206" s="364" t="s">
        <v>1069</v>
      </c>
      <c r="C206" s="365" t="s">
        <v>237</v>
      </c>
      <c r="D206" s="366"/>
      <c r="E206" s="363"/>
      <c r="F206" s="363"/>
      <c r="G206" s="368"/>
      <c r="H206" s="363"/>
      <c r="I206" s="370"/>
      <c r="J206" s="413"/>
      <c r="K206" s="386"/>
    </row>
    <row r="207" spans="1:11" ht="43.2" hidden="1" outlineLevel="1" x14ac:dyDescent="0.3">
      <c r="A207" s="363">
        <f>A206+1</f>
        <v>2</v>
      </c>
      <c r="B207" s="364" t="s">
        <v>1191</v>
      </c>
      <c r="C207" s="369" t="s">
        <v>1072</v>
      </c>
      <c r="D207" s="366"/>
      <c r="E207" s="363"/>
      <c r="F207" s="363"/>
      <c r="G207" s="368"/>
      <c r="H207" s="363"/>
      <c r="I207" s="370"/>
      <c r="J207" s="413"/>
      <c r="K207" s="386"/>
    </row>
    <row r="208" spans="1:11" ht="115.2" hidden="1" outlineLevel="1" x14ac:dyDescent="0.3">
      <c r="A208" s="363">
        <f>A207+1</f>
        <v>3</v>
      </c>
      <c r="B208" s="364" t="s">
        <v>1192</v>
      </c>
      <c r="C208" s="369" t="s">
        <v>1074</v>
      </c>
      <c r="D208" s="366"/>
      <c r="E208" s="363"/>
      <c r="F208" s="363"/>
      <c r="G208" s="368"/>
      <c r="H208" s="363"/>
      <c r="I208" s="370"/>
      <c r="J208" s="413"/>
      <c r="K208" s="386"/>
    </row>
    <row r="209" spans="1:11" ht="86.4" hidden="1" outlineLevel="1" x14ac:dyDescent="0.3">
      <c r="A209" s="363">
        <f t="shared" ref="A209:A218" si="12">A208+1</f>
        <v>4</v>
      </c>
      <c r="B209" s="364" t="s">
        <v>1241</v>
      </c>
      <c r="C209" s="369" t="s">
        <v>1242</v>
      </c>
      <c r="D209" s="366"/>
      <c r="E209" s="363"/>
      <c r="F209" s="363"/>
      <c r="G209" s="368"/>
      <c r="H209" s="363"/>
      <c r="I209" s="370"/>
      <c r="J209" s="413"/>
      <c r="K209" s="386"/>
    </row>
    <row r="210" spans="1:11" ht="57.6" hidden="1" outlineLevel="1" x14ac:dyDescent="0.3">
      <c r="A210" s="363">
        <f t="shared" si="12"/>
        <v>5</v>
      </c>
      <c r="B210" s="364" t="s">
        <v>1197</v>
      </c>
      <c r="C210" s="369" t="s">
        <v>1198</v>
      </c>
      <c r="D210" s="366"/>
      <c r="E210" s="363"/>
      <c r="F210" s="363"/>
      <c r="G210" s="368"/>
      <c r="H210" s="363"/>
      <c r="I210" s="370"/>
      <c r="J210" s="413"/>
      <c r="K210" s="386"/>
    </row>
    <row r="211" spans="1:11" ht="43.2" hidden="1" outlineLevel="1" x14ac:dyDescent="0.3">
      <c r="A211" s="363">
        <f t="shared" si="12"/>
        <v>6</v>
      </c>
      <c r="B211" s="371" t="s">
        <v>1243</v>
      </c>
      <c r="C211" s="364" t="s">
        <v>239</v>
      </c>
      <c r="D211" s="366"/>
      <c r="E211" s="363"/>
      <c r="F211" s="363"/>
      <c r="G211" s="368"/>
      <c r="H211" s="363"/>
      <c r="I211" s="370"/>
      <c r="J211" s="413"/>
      <c r="K211" s="386"/>
    </row>
    <row r="212" spans="1:11" ht="72" hidden="1" outlineLevel="1" x14ac:dyDescent="0.3">
      <c r="A212" s="363">
        <f t="shared" si="12"/>
        <v>7</v>
      </c>
      <c r="B212" s="364" t="s">
        <v>1244</v>
      </c>
      <c r="C212" s="369" t="s">
        <v>1245</v>
      </c>
      <c r="D212" s="366"/>
      <c r="E212" s="363"/>
      <c r="F212" s="363"/>
      <c r="G212" s="368"/>
      <c r="H212" s="363"/>
      <c r="I212" s="370"/>
      <c r="J212" s="413"/>
      <c r="K212" s="386"/>
    </row>
    <row r="213" spans="1:11" ht="57.6" hidden="1" outlineLevel="1" x14ac:dyDescent="0.3">
      <c r="A213" s="363">
        <f t="shared" si="12"/>
        <v>8</v>
      </c>
      <c r="B213" s="364" t="s">
        <v>1134</v>
      </c>
      <c r="C213" s="364" t="s">
        <v>302</v>
      </c>
      <c r="D213" s="366"/>
      <c r="E213" s="363"/>
      <c r="F213" s="363"/>
      <c r="G213" s="368"/>
      <c r="H213" s="363"/>
      <c r="I213" s="370"/>
      <c r="J213" s="413"/>
      <c r="K213" s="386"/>
    </row>
    <row r="214" spans="1:11" ht="43.2" hidden="1" outlineLevel="1" x14ac:dyDescent="0.3">
      <c r="A214" s="363">
        <f t="shared" si="12"/>
        <v>9</v>
      </c>
      <c r="B214" s="364" t="s">
        <v>1200</v>
      </c>
      <c r="C214" s="364" t="s">
        <v>303</v>
      </c>
      <c r="D214" s="366"/>
      <c r="E214" s="363"/>
      <c r="F214" s="363"/>
      <c r="G214" s="368"/>
      <c r="H214" s="363"/>
      <c r="I214" s="370"/>
      <c r="J214" s="413"/>
      <c r="K214" s="386"/>
    </row>
    <row r="215" spans="1:11" ht="43.2" hidden="1" outlineLevel="1" x14ac:dyDescent="0.3">
      <c r="A215" s="363">
        <f t="shared" si="12"/>
        <v>10</v>
      </c>
      <c r="B215" s="364" t="s">
        <v>1201</v>
      </c>
      <c r="C215" s="364" t="s">
        <v>241</v>
      </c>
      <c r="D215" s="366"/>
      <c r="E215" s="363"/>
      <c r="F215" s="363"/>
      <c r="G215" s="368"/>
      <c r="H215" s="363"/>
      <c r="I215" s="370"/>
      <c r="J215" s="413"/>
      <c r="K215" s="386"/>
    </row>
    <row r="216" spans="1:11" ht="43.2" hidden="1" outlineLevel="1" x14ac:dyDescent="0.3">
      <c r="A216" s="363">
        <f t="shared" si="12"/>
        <v>11</v>
      </c>
      <c r="B216" s="364" t="s">
        <v>1246</v>
      </c>
      <c r="C216" s="364" t="s">
        <v>1247</v>
      </c>
      <c r="D216" s="366"/>
      <c r="E216" s="363"/>
      <c r="F216" s="363"/>
      <c r="G216" s="368"/>
      <c r="H216" s="363"/>
      <c r="I216" s="370"/>
      <c r="J216" s="413"/>
      <c r="K216" s="386"/>
    </row>
    <row r="217" spans="1:11" ht="28.8" hidden="1" outlineLevel="1" x14ac:dyDescent="0.3">
      <c r="A217" s="363">
        <f t="shared" si="12"/>
        <v>12</v>
      </c>
      <c r="B217" s="364" t="s">
        <v>256</v>
      </c>
      <c r="C217" s="364" t="s">
        <v>306</v>
      </c>
      <c r="D217" s="366"/>
      <c r="E217" s="363"/>
      <c r="F217" s="363"/>
      <c r="G217" s="368"/>
      <c r="H217" s="363"/>
      <c r="I217" s="370"/>
      <c r="J217" s="413"/>
      <c r="K217" s="386"/>
    </row>
    <row r="218" spans="1:11" ht="28.8" hidden="1" outlineLevel="1" x14ac:dyDescent="0.3">
      <c r="A218" s="363">
        <f t="shared" si="12"/>
        <v>13</v>
      </c>
      <c r="B218" s="364" t="s">
        <v>1248</v>
      </c>
      <c r="C218" s="369" t="s">
        <v>1242</v>
      </c>
      <c r="D218" s="366"/>
      <c r="E218" s="363"/>
      <c r="F218" s="363"/>
      <c r="G218" s="368"/>
      <c r="H218" s="363"/>
      <c r="I218" s="370"/>
      <c r="J218" s="413"/>
      <c r="K218" s="386"/>
    </row>
    <row r="219" spans="1:11" x14ac:dyDescent="0.3">
      <c r="A219" s="345"/>
      <c r="B219" s="398"/>
      <c r="C219" s="398"/>
      <c r="K219" s="401"/>
    </row>
    <row r="220" spans="1:11" x14ac:dyDescent="0.3">
      <c r="A220" s="345"/>
      <c r="B220" s="347"/>
      <c r="C220" s="400"/>
      <c r="K220" s="401"/>
    </row>
    <row r="221" spans="1:11" x14ac:dyDescent="0.3">
      <c r="A221" s="345"/>
      <c r="B221" s="347"/>
      <c r="C221" s="400"/>
      <c r="K221" s="401"/>
    </row>
    <row r="222" spans="1:11" x14ac:dyDescent="0.3">
      <c r="A222" s="345"/>
      <c r="B222" s="402"/>
      <c r="C222" s="311"/>
      <c r="K222" s="401"/>
    </row>
    <row r="223" spans="1:11" x14ac:dyDescent="0.3">
      <c r="A223" s="345"/>
      <c r="B223" s="347"/>
      <c r="C223" s="400"/>
      <c r="K223" s="401"/>
    </row>
    <row r="224" spans="1:11" x14ac:dyDescent="0.3">
      <c r="A224" s="345"/>
      <c r="B224" s="347"/>
      <c r="C224" s="400"/>
      <c r="K224" s="401"/>
    </row>
    <row r="225" spans="1:11" x14ac:dyDescent="0.3">
      <c r="A225" s="345"/>
      <c r="B225" s="347"/>
      <c r="C225" s="400"/>
      <c r="K225" s="401"/>
    </row>
    <row r="226" spans="1:11" x14ac:dyDescent="0.3">
      <c r="A226" s="345"/>
      <c r="B226" s="347"/>
      <c r="C226" s="400"/>
      <c r="K226" s="401"/>
    </row>
    <row r="227" spans="1:11" x14ac:dyDescent="0.3">
      <c r="A227" s="345"/>
      <c r="B227" s="347"/>
      <c r="C227" s="400"/>
      <c r="K227" s="401"/>
    </row>
    <row r="228" spans="1:11" x14ac:dyDescent="0.3">
      <c r="A228" s="345"/>
      <c r="B228" s="403"/>
      <c r="C228" s="404"/>
      <c r="K228" s="401"/>
    </row>
    <row r="229" spans="1:11" x14ac:dyDescent="0.3">
      <c r="A229" s="345"/>
      <c r="B229" s="347"/>
      <c r="C229" s="400"/>
      <c r="K229" s="401"/>
    </row>
    <row r="230" spans="1:11" x14ac:dyDescent="0.3">
      <c r="A230" s="345"/>
      <c r="B230" s="347"/>
      <c r="C230" s="400"/>
      <c r="K230" s="401"/>
    </row>
    <row r="231" spans="1:11" x14ac:dyDescent="0.3">
      <c r="A231" s="345"/>
      <c r="B231" s="398"/>
      <c r="K231" s="401"/>
    </row>
    <row r="232" spans="1:11" x14ac:dyDescent="0.3">
      <c r="A232" s="345"/>
      <c r="B232" s="398"/>
      <c r="K232" s="401"/>
    </row>
    <row r="233" spans="1:11" x14ac:dyDescent="0.3">
      <c r="A233" s="345"/>
      <c r="B233" s="398"/>
      <c r="K233" s="401"/>
    </row>
    <row r="234" spans="1:11" collapsed="1" x14ac:dyDescent="0.3">
      <c r="A234" s="345"/>
      <c r="B234" s="398"/>
      <c r="K234" s="401"/>
    </row>
    <row r="235" spans="1:11" collapsed="1" x14ac:dyDescent="0.3">
      <c r="A235" s="345"/>
      <c r="B235" s="398"/>
      <c r="K235" s="401"/>
    </row>
    <row r="236" spans="1:11" x14ac:dyDescent="0.3">
      <c r="A236" s="345"/>
      <c r="B236" s="398"/>
      <c r="K236" s="405"/>
    </row>
    <row r="237" spans="1:11" x14ac:dyDescent="0.3">
      <c r="A237" s="345"/>
      <c r="B237" s="398"/>
      <c r="K237" s="401"/>
    </row>
    <row r="238" spans="1:11" x14ac:dyDescent="0.3">
      <c r="A238" s="345"/>
      <c r="B238" s="403"/>
      <c r="C238" s="404"/>
      <c r="K238" s="401"/>
    </row>
    <row r="239" spans="1:11" x14ac:dyDescent="0.3">
      <c r="A239" s="345"/>
      <c r="B239" s="347"/>
      <c r="C239" s="400"/>
      <c r="K239" s="401"/>
    </row>
    <row r="240" spans="1:11" x14ac:dyDescent="0.3">
      <c r="A240" s="345"/>
      <c r="B240" s="347"/>
      <c r="C240" s="400"/>
      <c r="K240" s="401"/>
    </row>
    <row r="241" spans="1:11" x14ac:dyDescent="0.3">
      <c r="A241" s="345"/>
      <c r="B241" s="347"/>
      <c r="C241" s="400"/>
      <c r="K241" s="401"/>
    </row>
    <row r="242" spans="1:11" x14ac:dyDescent="0.3">
      <c r="A242" s="345"/>
      <c r="B242" s="403"/>
      <c r="C242" s="404"/>
      <c r="K242" s="401"/>
    </row>
    <row r="243" spans="1:11" x14ac:dyDescent="0.3">
      <c r="A243" s="345"/>
      <c r="B243" s="347"/>
      <c r="C243" s="400"/>
      <c r="K243" s="401"/>
    </row>
    <row r="244" spans="1:11" x14ac:dyDescent="0.3">
      <c r="A244" s="345"/>
      <c r="B244" s="347"/>
      <c r="C244" s="400"/>
      <c r="K244" s="401"/>
    </row>
    <row r="245" spans="1:11" x14ac:dyDescent="0.3">
      <c r="A245" s="345"/>
      <c r="B245" s="347"/>
      <c r="C245" s="400"/>
      <c r="K245" s="401"/>
    </row>
    <row r="246" spans="1:11" x14ac:dyDescent="0.3">
      <c r="A246" s="345"/>
      <c r="B246" s="347"/>
      <c r="C246" s="400"/>
      <c r="K246" s="401"/>
    </row>
    <row r="247" spans="1:11" x14ac:dyDescent="0.3">
      <c r="A247" s="345"/>
      <c r="B247" s="347"/>
      <c r="C247" s="400"/>
      <c r="K247" s="401"/>
    </row>
    <row r="248" spans="1:11" x14ac:dyDescent="0.3">
      <c r="A248" s="345"/>
      <c r="B248" s="347"/>
      <c r="C248" s="400"/>
      <c r="K248" s="401"/>
    </row>
    <row r="249" spans="1:11" x14ac:dyDescent="0.3">
      <c r="A249" s="345"/>
      <c r="B249" s="398"/>
      <c r="K249" s="401"/>
    </row>
    <row r="250" spans="1:11" x14ac:dyDescent="0.3">
      <c r="A250" s="345"/>
      <c r="B250" s="398"/>
      <c r="K250" s="401"/>
    </row>
    <row r="251" spans="1:11" x14ac:dyDescent="0.3">
      <c r="A251" s="345"/>
      <c r="B251" s="398"/>
      <c r="K251" s="401"/>
    </row>
    <row r="252" spans="1:11" collapsed="1" x14ac:dyDescent="0.3">
      <c r="A252" s="345"/>
      <c r="B252" s="398"/>
      <c r="K252" s="401"/>
    </row>
    <row r="253" spans="1:11" collapsed="1" x14ac:dyDescent="0.3">
      <c r="A253" s="345"/>
      <c r="B253" s="398"/>
      <c r="K253" s="401"/>
    </row>
    <row r="254" spans="1:11" x14ac:dyDescent="0.3">
      <c r="A254" s="345"/>
      <c r="B254" s="398"/>
      <c r="K254" s="401"/>
    </row>
    <row r="255" spans="1:11" x14ac:dyDescent="0.3">
      <c r="A255" s="345"/>
      <c r="B255" s="398"/>
      <c r="K255" s="406"/>
    </row>
    <row r="256" spans="1:11" x14ac:dyDescent="0.3">
      <c r="A256" s="345"/>
      <c r="B256" s="398"/>
      <c r="K256" s="401"/>
    </row>
    <row r="257" spans="1:11" x14ac:dyDescent="0.3">
      <c r="A257" s="345"/>
      <c r="B257" s="398"/>
      <c r="K257" s="401"/>
    </row>
    <row r="258" spans="1:11" x14ac:dyDescent="0.3">
      <c r="A258" s="345"/>
      <c r="B258" s="398"/>
      <c r="K258" s="401"/>
    </row>
    <row r="259" spans="1:11" collapsed="1" x14ac:dyDescent="0.3">
      <c r="A259" s="345"/>
      <c r="B259" s="398"/>
      <c r="K259" s="401"/>
    </row>
    <row r="260" spans="1:11" collapsed="1" x14ac:dyDescent="0.3">
      <c r="A260" s="345"/>
      <c r="B260" s="398"/>
      <c r="K260" s="401"/>
    </row>
    <row r="261" spans="1:11" x14ac:dyDescent="0.3">
      <c r="A261" s="345"/>
      <c r="B261" s="398"/>
      <c r="K261" s="401"/>
    </row>
    <row r="262" spans="1:11" x14ac:dyDescent="0.3">
      <c r="A262" s="345"/>
      <c r="B262" s="398"/>
      <c r="K262" s="406"/>
    </row>
    <row r="263" spans="1:11" x14ac:dyDescent="0.3">
      <c r="A263" s="345"/>
      <c r="B263" s="398"/>
      <c r="K263" s="401"/>
    </row>
    <row r="264" spans="1:11" x14ac:dyDescent="0.3">
      <c r="A264" s="345"/>
      <c r="B264" s="398"/>
      <c r="K264" s="401"/>
    </row>
    <row r="265" spans="1:11" x14ac:dyDescent="0.3">
      <c r="A265" s="345"/>
      <c r="B265" s="398"/>
      <c r="K265" s="401"/>
    </row>
    <row r="266" spans="1:11" x14ac:dyDescent="0.3">
      <c r="A266" s="345"/>
      <c r="B266" s="398"/>
      <c r="K266" s="401"/>
    </row>
    <row r="267" spans="1:11" x14ac:dyDescent="0.3">
      <c r="A267" s="345"/>
      <c r="B267" s="398"/>
      <c r="K267" s="401"/>
    </row>
    <row r="268" spans="1:11" x14ac:dyDescent="0.3">
      <c r="A268" s="345"/>
      <c r="B268" s="398"/>
      <c r="K268" s="401"/>
    </row>
    <row r="269" spans="1:11" x14ac:dyDescent="0.3">
      <c r="A269" s="345"/>
      <c r="B269" s="398"/>
      <c r="K269" s="401"/>
    </row>
    <row r="270" spans="1:11" x14ac:dyDescent="0.3">
      <c r="A270" s="345"/>
      <c r="B270" s="398"/>
      <c r="K270" s="401"/>
    </row>
    <row r="271" spans="1:11" x14ac:dyDescent="0.3">
      <c r="A271" s="345"/>
      <c r="B271" s="398"/>
      <c r="K271" s="401"/>
    </row>
    <row r="272" spans="1:11" collapsed="1" x14ac:dyDescent="0.3">
      <c r="A272" s="345"/>
      <c r="B272" s="398"/>
      <c r="K272" s="401"/>
    </row>
    <row r="273" spans="1:11" collapsed="1" x14ac:dyDescent="0.3">
      <c r="A273" s="407"/>
      <c r="B273" s="398"/>
      <c r="K273" s="401"/>
    </row>
    <row r="274" spans="1:11" x14ac:dyDescent="0.3">
      <c r="A274" s="407"/>
      <c r="B274" s="398"/>
      <c r="K274" s="401"/>
    </row>
    <row r="275" spans="1:11" x14ac:dyDescent="0.3">
      <c r="A275" s="407"/>
      <c r="B275" s="398"/>
      <c r="K275" s="401"/>
    </row>
    <row r="276" spans="1:11" x14ac:dyDescent="0.3">
      <c r="A276" s="407"/>
      <c r="B276" s="398"/>
      <c r="K276" s="401"/>
    </row>
    <row r="277" spans="1:11" x14ac:dyDescent="0.3">
      <c r="A277" s="407"/>
      <c r="B277" s="398"/>
      <c r="K277" s="401"/>
    </row>
    <row r="278" spans="1:11" x14ac:dyDescent="0.3">
      <c r="A278" s="407"/>
      <c r="B278" s="398"/>
      <c r="K278" s="401"/>
    </row>
    <row r="279" spans="1:11" x14ac:dyDescent="0.3">
      <c r="A279" s="407"/>
      <c r="B279" s="398"/>
      <c r="K279" s="401"/>
    </row>
    <row r="280" spans="1:11" x14ac:dyDescent="0.3">
      <c r="A280" s="407"/>
      <c r="B280" s="398"/>
      <c r="K280" s="401"/>
    </row>
    <row r="281" spans="1:11" collapsed="1" x14ac:dyDescent="0.3">
      <c r="A281" s="407"/>
      <c r="B281" s="398"/>
      <c r="K281" s="401"/>
    </row>
    <row r="282" spans="1:11" collapsed="1" x14ac:dyDescent="0.3">
      <c r="A282" s="407"/>
      <c r="B282" s="398"/>
      <c r="K282" s="401"/>
    </row>
    <row r="283" spans="1:11" x14ac:dyDescent="0.3">
      <c r="A283" s="407"/>
      <c r="B283" s="398"/>
      <c r="K283" s="401"/>
    </row>
    <row r="284" spans="1:11" x14ac:dyDescent="0.3">
      <c r="A284" s="407"/>
      <c r="B284" s="398"/>
      <c r="K284" s="401"/>
    </row>
    <row r="285" spans="1:11" x14ac:dyDescent="0.3">
      <c r="A285" s="407"/>
      <c r="B285" s="398"/>
      <c r="K285" s="401"/>
    </row>
    <row r="286" spans="1:11" x14ac:dyDescent="0.3">
      <c r="A286" s="407"/>
      <c r="B286" s="347"/>
      <c r="C286" s="400"/>
      <c r="K286" s="401"/>
    </row>
    <row r="287" spans="1:11" x14ac:dyDescent="0.3">
      <c r="A287" s="407"/>
      <c r="B287" s="347"/>
      <c r="C287" s="400"/>
      <c r="K287" s="401"/>
    </row>
    <row r="288" spans="1:11" x14ac:dyDescent="0.3">
      <c r="A288" s="407"/>
      <c r="B288" s="403"/>
      <c r="C288" s="404"/>
      <c r="K288" s="401"/>
    </row>
    <row r="289" spans="1:11" x14ac:dyDescent="0.3">
      <c r="A289" s="407"/>
      <c r="B289" s="347"/>
      <c r="C289" s="400"/>
      <c r="K289" s="401"/>
    </row>
    <row r="290" spans="1:11" x14ac:dyDescent="0.3">
      <c r="A290" s="407"/>
      <c r="B290" s="347"/>
      <c r="C290" s="400"/>
      <c r="K290" s="401"/>
    </row>
    <row r="291" spans="1:11" x14ac:dyDescent="0.3">
      <c r="A291" s="407"/>
      <c r="B291" s="408"/>
      <c r="C291" s="409"/>
      <c r="K291" s="401"/>
    </row>
    <row r="292" spans="1:11" x14ac:dyDescent="0.3">
      <c r="A292" s="407"/>
      <c r="B292" s="347"/>
      <c r="C292" s="400"/>
      <c r="K292" s="401"/>
    </row>
    <row r="293" spans="1:11" x14ac:dyDescent="0.3">
      <c r="A293" s="407"/>
      <c r="B293" s="403"/>
      <c r="C293" s="404"/>
      <c r="K293" s="401"/>
    </row>
    <row r="294" spans="1:11" x14ac:dyDescent="0.3">
      <c r="A294" s="407"/>
      <c r="B294" s="347"/>
      <c r="C294" s="400"/>
      <c r="K294" s="401"/>
    </row>
    <row r="295" spans="1:11" x14ac:dyDescent="0.3">
      <c r="A295" s="407"/>
      <c r="B295" s="398"/>
      <c r="K295" s="401"/>
    </row>
    <row r="296" spans="1:11" x14ac:dyDescent="0.3">
      <c r="A296" s="407"/>
      <c r="B296" s="398"/>
      <c r="K296" s="401"/>
    </row>
    <row r="297" spans="1:11" x14ac:dyDescent="0.3">
      <c r="A297" s="407"/>
      <c r="B297" s="398"/>
      <c r="K297" s="401"/>
    </row>
    <row r="298" spans="1:11" x14ac:dyDescent="0.3">
      <c r="A298" s="407"/>
      <c r="B298" s="398"/>
      <c r="K298" s="401"/>
    </row>
    <row r="299" spans="1:11" collapsed="1" x14ac:dyDescent="0.3">
      <c r="A299" s="407"/>
      <c r="B299" s="398"/>
      <c r="K299" s="401"/>
    </row>
    <row r="300" spans="1:11" x14ac:dyDescent="0.3">
      <c r="A300" s="407"/>
      <c r="B300" s="398"/>
      <c r="K300" s="401"/>
    </row>
    <row r="301" spans="1:11" x14ac:dyDescent="0.3">
      <c r="A301" s="407"/>
      <c r="B301" s="398"/>
      <c r="K301" s="401"/>
    </row>
    <row r="302" spans="1:11" x14ac:dyDescent="0.3">
      <c r="A302" s="407"/>
      <c r="B302" s="403"/>
      <c r="C302" s="404"/>
      <c r="K302" s="401"/>
    </row>
    <row r="303" spans="1:11" x14ac:dyDescent="0.3">
      <c r="A303" s="407"/>
      <c r="B303" s="347"/>
      <c r="C303" s="400"/>
      <c r="K303" s="401"/>
    </row>
    <row r="304" spans="1:11" x14ac:dyDescent="0.3">
      <c r="A304" s="407"/>
      <c r="B304" s="347"/>
      <c r="C304" s="400"/>
      <c r="K304" s="401"/>
    </row>
    <row r="305" spans="1:11" x14ac:dyDescent="0.3">
      <c r="A305" s="407"/>
      <c r="B305" s="347"/>
      <c r="C305" s="400"/>
      <c r="K305" s="401"/>
    </row>
    <row r="306" spans="1:11" x14ac:dyDescent="0.3">
      <c r="A306" s="407"/>
      <c r="B306" s="347"/>
      <c r="C306" s="400"/>
      <c r="K306" s="401"/>
    </row>
    <row r="307" spans="1:11" x14ac:dyDescent="0.3">
      <c r="A307" s="407"/>
      <c r="B307" s="347"/>
      <c r="C307" s="400"/>
      <c r="K307" s="401"/>
    </row>
    <row r="308" spans="1:11" x14ac:dyDescent="0.3">
      <c r="A308" s="407"/>
      <c r="B308" s="347"/>
      <c r="C308" s="400"/>
      <c r="K308" s="401"/>
    </row>
    <row r="309" spans="1:11" x14ac:dyDescent="0.3">
      <c r="A309" s="407"/>
      <c r="B309" s="347"/>
      <c r="C309" s="400"/>
      <c r="K309" s="401"/>
    </row>
    <row r="310" spans="1:11" x14ac:dyDescent="0.3">
      <c r="A310" s="407"/>
      <c r="B310" s="403"/>
      <c r="C310" s="404"/>
      <c r="K310" s="401"/>
    </row>
    <row r="311" spans="1:11" x14ac:dyDescent="0.3">
      <c r="A311" s="407"/>
      <c r="B311" s="347"/>
      <c r="C311" s="400"/>
      <c r="K311" s="401"/>
    </row>
    <row r="312" spans="1:11" x14ac:dyDescent="0.3">
      <c r="A312" s="407"/>
      <c r="B312" s="347"/>
      <c r="C312" s="400"/>
      <c r="K312" s="401"/>
    </row>
    <row r="313" spans="1:11" x14ac:dyDescent="0.3">
      <c r="A313" s="407"/>
      <c r="B313" s="347"/>
      <c r="C313" s="400"/>
      <c r="K313" s="401"/>
    </row>
    <row r="314" spans="1:11" x14ac:dyDescent="0.3">
      <c r="A314" s="407"/>
      <c r="B314" s="347"/>
      <c r="C314" s="400"/>
      <c r="K314" s="401"/>
    </row>
    <row r="315" spans="1:11" x14ac:dyDescent="0.3">
      <c r="A315" s="407"/>
      <c r="B315" s="347"/>
      <c r="C315" s="400"/>
      <c r="K315" s="401"/>
    </row>
    <row r="316" spans="1:11" x14ac:dyDescent="0.3">
      <c r="A316" s="407"/>
      <c r="B316" s="347"/>
      <c r="C316" s="400"/>
      <c r="K316" s="401"/>
    </row>
    <row r="317" spans="1:11" x14ac:dyDescent="0.3">
      <c r="A317" s="407"/>
      <c r="B317" s="347"/>
      <c r="C317" s="400"/>
      <c r="K317" s="401"/>
    </row>
    <row r="318" spans="1:11" x14ac:dyDescent="0.3">
      <c r="A318" s="407"/>
      <c r="B318" s="347"/>
      <c r="C318" s="400"/>
      <c r="K318" s="401"/>
    </row>
    <row r="319" spans="1:11" x14ac:dyDescent="0.3">
      <c r="A319" s="407"/>
      <c r="B319" s="347"/>
      <c r="C319" s="400"/>
      <c r="K319" s="401"/>
    </row>
    <row r="320" spans="1:11" x14ac:dyDescent="0.3">
      <c r="A320" s="407"/>
      <c r="B320" s="403"/>
      <c r="C320" s="404"/>
      <c r="K320" s="401"/>
    </row>
    <row r="321" spans="1:11" x14ac:dyDescent="0.3">
      <c r="A321" s="407"/>
      <c r="B321" s="347"/>
      <c r="C321" s="400"/>
      <c r="K321" s="401"/>
    </row>
    <row r="322" spans="1:11" x14ac:dyDescent="0.3">
      <c r="A322" s="407"/>
      <c r="B322" s="347"/>
      <c r="C322" s="400"/>
      <c r="K322" s="401"/>
    </row>
    <row r="323" spans="1:11" x14ac:dyDescent="0.3">
      <c r="A323" s="407"/>
      <c r="B323" s="347"/>
      <c r="C323" s="400"/>
      <c r="K323" s="401"/>
    </row>
    <row r="324" spans="1:11" x14ac:dyDescent="0.3">
      <c r="A324" s="407"/>
      <c r="B324" s="347"/>
      <c r="C324" s="400"/>
      <c r="K324" s="401"/>
    </row>
    <row r="325" spans="1:11" x14ac:dyDescent="0.3">
      <c r="A325" s="407"/>
      <c r="B325" s="347"/>
      <c r="C325" s="400"/>
      <c r="K325" s="401"/>
    </row>
    <row r="326" spans="1:11" x14ac:dyDescent="0.3">
      <c r="A326" s="407"/>
      <c r="B326" s="347"/>
      <c r="C326" s="400"/>
      <c r="K326" s="401"/>
    </row>
    <row r="327" spans="1:11" x14ac:dyDescent="0.3">
      <c r="A327" s="407"/>
      <c r="B327" s="347"/>
      <c r="C327" s="400"/>
      <c r="K327" s="401"/>
    </row>
    <row r="328" spans="1:11" x14ac:dyDescent="0.3">
      <c r="A328" s="407"/>
      <c r="B328" s="347"/>
      <c r="C328" s="400"/>
      <c r="K328" s="401"/>
    </row>
    <row r="329" spans="1:11" x14ac:dyDescent="0.3">
      <c r="A329" s="407"/>
      <c r="B329" s="347"/>
      <c r="C329" s="400"/>
      <c r="K329" s="401"/>
    </row>
    <row r="330" spans="1:11" x14ac:dyDescent="0.3">
      <c r="A330" s="407"/>
      <c r="B330" s="347"/>
      <c r="C330" s="400"/>
      <c r="K330" s="401"/>
    </row>
    <row r="331" spans="1:11" x14ac:dyDescent="0.3">
      <c r="A331" s="407"/>
      <c r="B331" s="347"/>
      <c r="C331" s="400"/>
      <c r="K331" s="401"/>
    </row>
    <row r="332" spans="1:11" x14ac:dyDescent="0.3">
      <c r="A332" s="407"/>
      <c r="B332" s="398"/>
      <c r="K332" s="401"/>
    </row>
    <row r="333" spans="1:11" collapsed="1" x14ac:dyDescent="0.3">
      <c r="A333" s="407"/>
      <c r="B333" s="398"/>
      <c r="K333" s="401"/>
    </row>
    <row r="334" spans="1:11" x14ac:dyDescent="0.3">
      <c r="A334" s="407"/>
      <c r="B334" s="398"/>
      <c r="K334" s="401"/>
    </row>
    <row r="335" spans="1:11" x14ac:dyDescent="0.3">
      <c r="A335" s="407"/>
      <c r="B335" s="398"/>
      <c r="K335" s="401"/>
    </row>
    <row r="336" spans="1:11" x14ac:dyDescent="0.3">
      <c r="A336" s="407"/>
      <c r="B336" s="398"/>
      <c r="K336" s="401"/>
    </row>
    <row r="337" spans="1:11" x14ac:dyDescent="0.3">
      <c r="A337" s="407"/>
      <c r="B337" s="398"/>
      <c r="K337" s="401"/>
    </row>
    <row r="338" spans="1:11" x14ac:dyDescent="0.3">
      <c r="A338" s="407"/>
      <c r="B338" s="398"/>
      <c r="K338" s="401"/>
    </row>
    <row r="339" spans="1:11" x14ac:dyDescent="0.3">
      <c r="A339" s="407"/>
      <c r="B339" s="398"/>
      <c r="K339" s="401"/>
    </row>
    <row r="340" spans="1:11" x14ac:dyDescent="0.3">
      <c r="A340" s="407"/>
      <c r="B340" s="398"/>
      <c r="K340" s="401"/>
    </row>
    <row r="341" spans="1:11" x14ac:dyDescent="0.3">
      <c r="A341" s="407"/>
      <c r="B341" s="398"/>
      <c r="K341" s="401"/>
    </row>
    <row r="342" spans="1:11" x14ac:dyDescent="0.3">
      <c r="A342" s="407"/>
      <c r="B342" s="398"/>
      <c r="K342" s="401"/>
    </row>
    <row r="343" spans="1:11" collapsed="1" x14ac:dyDescent="0.3">
      <c r="A343" s="407"/>
      <c r="B343" s="398"/>
      <c r="K343" s="401"/>
    </row>
    <row r="344" spans="1:11" x14ac:dyDescent="0.3">
      <c r="A344" s="407"/>
      <c r="B344" s="398"/>
      <c r="K344" s="401"/>
    </row>
    <row r="345" spans="1:11" x14ac:dyDescent="0.3">
      <c r="A345" s="407"/>
      <c r="B345" s="398"/>
      <c r="K345" s="401"/>
    </row>
    <row r="346" spans="1:11" x14ac:dyDescent="0.3">
      <c r="A346" s="407"/>
      <c r="B346" s="398"/>
      <c r="K346" s="401"/>
    </row>
    <row r="347" spans="1:11" x14ac:dyDescent="0.3">
      <c r="A347" s="407"/>
      <c r="B347" s="398"/>
      <c r="K347" s="401"/>
    </row>
    <row r="348" spans="1:11" x14ac:dyDescent="0.3">
      <c r="A348" s="407"/>
      <c r="B348" s="398"/>
      <c r="K348" s="401"/>
    </row>
    <row r="349" spans="1:11" x14ac:dyDescent="0.3">
      <c r="A349" s="407"/>
      <c r="B349" s="398"/>
      <c r="K349" s="401"/>
    </row>
    <row r="350" spans="1:11" x14ac:dyDescent="0.3">
      <c r="A350" s="407"/>
      <c r="B350" s="398"/>
      <c r="K350" s="401"/>
    </row>
    <row r="351" spans="1:11" x14ac:dyDescent="0.3">
      <c r="A351" s="407"/>
      <c r="B351" s="398"/>
      <c r="K351" s="401"/>
    </row>
    <row r="352" spans="1:11" x14ac:dyDescent="0.3">
      <c r="A352" s="407"/>
      <c r="B352" s="398"/>
      <c r="K352" s="401"/>
    </row>
    <row r="353" spans="1:11" x14ac:dyDescent="0.3">
      <c r="A353" s="407"/>
      <c r="B353" s="398"/>
      <c r="K353" s="401"/>
    </row>
    <row r="354" spans="1:11" collapsed="1" x14ac:dyDescent="0.3">
      <c r="A354" s="407"/>
      <c r="B354" s="398"/>
      <c r="K354" s="401"/>
    </row>
    <row r="355" spans="1:11" x14ac:dyDescent="0.3">
      <c r="A355" s="407"/>
      <c r="B355" s="398"/>
      <c r="K355" s="401"/>
    </row>
    <row r="356" spans="1:11" x14ac:dyDescent="0.3">
      <c r="A356" s="407"/>
      <c r="B356" s="398"/>
      <c r="K356" s="401"/>
    </row>
    <row r="357" spans="1:11" x14ac:dyDescent="0.3">
      <c r="A357" s="407"/>
      <c r="B357" s="398"/>
      <c r="K357" s="401"/>
    </row>
    <row r="358" spans="1:11" x14ac:dyDescent="0.3">
      <c r="A358" s="407"/>
      <c r="B358" s="398"/>
      <c r="K358" s="401"/>
    </row>
    <row r="359" spans="1:11" x14ac:dyDescent="0.3">
      <c r="A359" s="407"/>
      <c r="B359" s="398"/>
      <c r="K359" s="401"/>
    </row>
    <row r="360" spans="1:11" x14ac:dyDescent="0.3">
      <c r="A360" s="407"/>
      <c r="B360" s="347"/>
      <c r="C360" s="400"/>
      <c r="K360" s="401"/>
    </row>
    <row r="361" spans="1:11" x14ac:dyDescent="0.3">
      <c r="A361" s="407"/>
      <c r="B361" s="347"/>
      <c r="C361" s="400"/>
      <c r="K361" s="401"/>
    </row>
    <row r="362" spans="1:11" x14ac:dyDescent="0.3">
      <c r="A362" s="407"/>
      <c r="B362" s="347"/>
      <c r="C362" s="400"/>
      <c r="K362" s="401"/>
    </row>
    <row r="363" spans="1:11" x14ac:dyDescent="0.3">
      <c r="A363" s="407"/>
      <c r="B363" s="347"/>
      <c r="C363" s="400"/>
      <c r="K363" s="401"/>
    </row>
    <row r="364" spans="1:11" x14ac:dyDescent="0.3">
      <c r="A364" s="407"/>
      <c r="B364" s="347"/>
      <c r="C364" s="400"/>
      <c r="K364" s="401"/>
    </row>
    <row r="365" spans="1:11" x14ac:dyDescent="0.3">
      <c r="A365" s="407"/>
      <c r="B365" s="398"/>
      <c r="K365" s="401"/>
    </row>
    <row r="366" spans="1:11" x14ac:dyDescent="0.3">
      <c r="A366" s="407"/>
      <c r="B366" s="398"/>
      <c r="K366" s="401"/>
    </row>
    <row r="367" spans="1:11" x14ac:dyDescent="0.3">
      <c r="A367" s="407"/>
      <c r="B367" s="398"/>
      <c r="K367" s="401"/>
    </row>
    <row r="368" spans="1:11" x14ac:dyDescent="0.3">
      <c r="A368" s="407"/>
      <c r="B368" s="398"/>
      <c r="K368" s="401"/>
    </row>
    <row r="369" spans="1:11" collapsed="1" x14ac:dyDescent="0.3">
      <c r="A369" s="407"/>
      <c r="B369" s="398"/>
      <c r="K369" s="401"/>
    </row>
    <row r="370" spans="1:11" x14ac:dyDescent="0.3">
      <c r="A370" s="407"/>
      <c r="B370" s="398"/>
      <c r="K370" s="401"/>
    </row>
    <row r="371" spans="1:11" x14ac:dyDescent="0.3">
      <c r="A371" s="407"/>
      <c r="B371" s="398"/>
      <c r="K371" s="401"/>
    </row>
    <row r="372" spans="1:11" x14ac:dyDescent="0.3">
      <c r="A372" s="407"/>
      <c r="B372" s="398"/>
      <c r="K372" s="401"/>
    </row>
    <row r="373" spans="1:11" x14ac:dyDescent="0.3">
      <c r="A373" s="407"/>
      <c r="B373" s="398"/>
      <c r="K373" s="401"/>
    </row>
    <row r="374" spans="1:11" x14ac:dyDescent="0.3">
      <c r="A374" s="407"/>
      <c r="B374" s="398"/>
      <c r="K374" s="401"/>
    </row>
    <row r="375" spans="1:11" x14ac:dyDescent="0.3">
      <c r="A375" s="407"/>
      <c r="B375" s="398"/>
      <c r="K375" s="401"/>
    </row>
    <row r="376" spans="1:11" collapsed="1" x14ac:dyDescent="0.3">
      <c r="A376" s="407"/>
      <c r="B376" s="398"/>
      <c r="K376" s="401"/>
    </row>
    <row r="377" spans="1:11" x14ac:dyDescent="0.3">
      <c r="A377" s="407"/>
      <c r="B377" s="398"/>
      <c r="K377" s="401"/>
    </row>
    <row r="378" spans="1:11" x14ac:dyDescent="0.3">
      <c r="A378" s="407"/>
      <c r="B378" s="398"/>
      <c r="K378" s="401"/>
    </row>
    <row r="379" spans="1:11" x14ac:dyDescent="0.3">
      <c r="A379" s="407"/>
      <c r="B379" s="398"/>
      <c r="K379" s="401"/>
    </row>
    <row r="380" spans="1:11" x14ac:dyDescent="0.3">
      <c r="A380" s="407"/>
      <c r="B380" s="398"/>
      <c r="K380" s="401"/>
    </row>
    <row r="381" spans="1:11" x14ac:dyDescent="0.3">
      <c r="A381" s="407"/>
      <c r="B381" s="398"/>
      <c r="K381" s="401"/>
    </row>
    <row r="382" spans="1:11" x14ac:dyDescent="0.3">
      <c r="A382" s="407"/>
      <c r="B382" s="398"/>
      <c r="K382" s="401"/>
    </row>
    <row r="383" spans="1:11" collapsed="1" x14ac:dyDescent="0.3">
      <c r="A383" s="407"/>
      <c r="B383" s="398"/>
      <c r="K383" s="401"/>
    </row>
    <row r="384" spans="1:11" x14ac:dyDescent="0.3">
      <c r="A384" s="407"/>
      <c r="B384" s="398"/>
      <c r="K384" s="401"/>
    </row>
    <row r="385" spans="1:11" x14ac:dyDescent="0.3">
      <c r="A385" s="407"/>
      <c r="B385" s="398"/>
      <c r="K385" s="401"/>
    </row>
    <row r="386" spans="1:11" x14ac:dyDescent="0.3">
      <c r="A386" s="407"/>
      <c r="B386" s="398"/>
      <c r="K386" s="401"/>
    </row>
    <row r="387" spans="1:11" x14ac:dyDescent="0.3">
      <c r="A387" s="407"/>
      <c r="B387" s="398"/>
      <c r="K387" s="401"/>
    </row>
    <row r="388" spans="1:11" x14ac:dyDescent="0.3">
      <c r="A388" s="407"/>
      <c r="B388" s="398"/>
      <c r="K388" s="401"/>
    </row>
    <row r="389" spans="1:11" x14ac:dyDescent="0.3">
      <c r="A389" s="407"/>
      <c r="B389" s="398"/>
      <c r="K389" s="401"/>
    </row>
    <row r="390" spans="1:11" x14ac:dyDescent="0.3">
      <c r="A390" s="407"/>
      <c r="B390" s="398"/>
      <c r="K390" s="401"/>
    </row>
    <row r="391" spans="1:11" x14ac:dyDescent="0.3">
      <c r="A391" s="407"/>
      <c r="B391" s="398"/>
      <c r="K391" s="401"/>
    </row>
    <row r="392" spans="1:11" x14ac:dyDescent="0.3">
      <c r="A392" s="407"/>
      <c r="B392" s="398"/>
      <c r="K392" s="401"/>
    </row>
    <row r="393" spans="1:11" x14ac:dyDescent="0.3">
      <c r="A393" s="407"/>
      <c r="B393" s="398"/>
      <c r="K393" s="401"/>
    </row>
    <row r="394" spans="1:11" x14ac:dyDescent="0.3">
      <c r="A394" s="407"/>
      <c r="B394" s="398"/>
      <c r="K394" s="401"/>
    </row>
    <row r="395" spans="1:11" x14ac:dyDescent="0.3">
      <c r="A395" s="407"/>
      <c r="B395" s="398"/>
      <c r="K395" s="401"/>
    </row>
    <row r="396" spans="1:11" x14ac:dyDescent="0.3">
      <c r="A396" s="407"/>
      <c r="B396" s="398"/>
      <c r="K396" s="401"/>
    </row>
    <row r="397" spans="1:11" x14ac:dyDescent="0.3">
      <c r="A397" s="407"/>
      <c r="B397" s="398"/>
      <c r="K397" s="401"/>
    </row>
    <row r="398" spans="1:11" x14ac:dyDescent="0.3">
      <c r="A398" s="407"/>
      <c r="B398" s="398"/>
      <c r="K398" s="401"/>
    </row>
    <row r="399" spans="1:11" x14ac:dyDescent="0.3">
      <c r="A399" s="407"/>
      <c r="B399" s="398"/>
      <c r="K399" s="401"/>
    </row>
    <row r="400" spans="1:11" x14ac:dyDescent="0.3">
      <c r="A400" s="407"/>
      <c r="B400" s="398"/>
      <c r="K400" s="401"/>
    </row>
    <row r="401" spans="1:11" x14ac:dyDescent="0.3">
      <c r="A401" s="407"/>
      <c r="B401" s="398"/>
      <c r="K401" s="401"/>
    </row>
    <row r="402" spans="1:11" x14ac:dyDescent="0.3">
      <c r="A402" s="407"/>
      <c r="B402" s="398"/>
      <c r="K402" s="401"/>
    </row>
    <row r="403" spans="1:11" x14ac:dyDescent="0.3">
      <c r="A403" s="407"/>
      <c r="B403" s="398"/>
      <c r="K403" s="401"/>
    </row>
    <row r="404" spans="1:11" x14ac:dyDescent="0.3">
      <c r="A404" s="407"/>
      <c r="B404" s="398"/>
      <c r="K404" s="401"/>
    </row>
    <row r="405" spans="1:11" x14ac:dyDescent="0.3">
      <c r="A405" s="407"/>
      <c r="B405" s="398"/>
      <c r="K405" s="401"/>
    </row>
    <row r="406" spans="1:11" x14ac:dyDescent="0.3">
      <c r="A406" s="407"/>
      <c r="B406" s="398"/>
      <c r="K406" s="401"/>
    </row>
    <row r="407" spans="1:11" x14ac:dyDescent="0.3">
      <c r="A407" s="407"/>
      <c r="B407" s="398"/>
      <c r="K407" s="401"/>
    </row>
    <row r="408" spans="1:11" x14ac:dyDescent="0.3">
      <c r="A408" s="407"/>
      <c r="B408" s="398"/>
      <c r="K408" s="401"/>
    </row>
    <row r="409" spans="1:11" x14ac:dyDescent="0.3">
      <c r="A409" s="407"/>
      <c r="B409" s="398"/>
      <c r="K409" s="401"/>
    </row>
    <row r="410" spans="1:11" x14ac:dyDescent="0.3">
      <c r="A410" s="407"/>
      <c r="B410" s="398"/>
      <c r="K410" s="401"/>
    </row>
    <row r="411" spans="1:11" x14ac:dyDescent="0.3">
      <c r="A411" s="407"/>
      <c r="B411" s="398"/>
      <c r="K411" s="401"/>
    </row>
    <row r="412" spans="1:11" x14ac:dyDescent="0.3">
      <c r="A412" s="407"/>
      <c r="B412" s="398"/>
      <c r="K412" s="401"/>
    </row>
    <row r="413" spans="1:11" x14ac:dyDescent="0.3">
      <c r="A413" s="407"/>
      <c r="B413" s="398"/>
      <c r="K413" s="401"/>
    </row>
    <row r="414" spans="1:11" x14ac:dyDescent="0.3">
      <c r="A414" s="407"/>
      <c r="B414" s="398"/>
      <c r="K414" s="401"/>
    </row>
    <row r="415" spans="1:11" x14ac:dyDescent="0.3">
      <c r="A415" s="407"/>
      <c r="B415" s="398"/>
      <c r="K415" s="401"/>
    </row>
    <row r="416" spans="1:11" x14ac:dyDescent="0.3">
      <c r="A416" s="407"/>
      <c r="B416" s="398"/>
      <c r="K416" s="401"/>
    </row>
    <row r="417" spans="1:11" x14ac:dyDescent="0.3">
      <c r="A417" s="407"/>
      <c r="B417" s="398"/>
      <c r="K417" s="401"/>
    </row>
    <row r="418" spans="1:11" x14ac:dyDescent="0.3">
      <c r="A418" s="407"/>
      <c r="B418" s="398"/>
      <c r="K418" s="401"/>
    </row>
    <row r="419" spans="1:11" x14ac:dyDescent="0.3">
      <c r="A419" s="407"/>
      <c r="B419" s="398"/>
      <c r="K419" s="401"/>
    </row>
    <row r="420" spans="1:11" x14ac:dyDescent="0.3">
      <c r="A420" s="407"/>
      <c r="B420" s="398"/>
      <c r="K420" s="401"/>
    </row>
    <row r="421" spans="1:11" x14ac:dyDescent="0.3">
      <c r="A421" s="407"/>
      <c r="B421" s="398"/>
      <c r="K421" s="401"/>
    </row>
    <row r="422" spans="1:11" x14ac:dyDescent="0.3">
      <c r="A422" s="407"/>
      <c r="B422" s="398"/>
      <c r="K422" s="401"/>
    </row>
    <row r="423" spans="1:11" x14ac:dyDescent="0.3">
      <c r="A423" s="407"/>
      <c r="B423" s="398"/>
      <c r="K423" s="401"/>
    </row>
    <row r="424" spans="1:11" x14ac:dyDescent="0.3">
      <c r="A424" s="407"/>
      <c r="B424" s="398"/>
      <c r="K424" s="401"/>
    </row>
    <row r="425" spans="1:11" x14ac:dyDescent="0.3">
      <c r="A425" s="407"/>
      <c r="B425" s="398"/>
      <c r="K425" s="401"/>
    </row>
    <row r="426" spans="1:11" x14ac:dyDescent="0.3">
      <c r="A426" s="407"/>
      <c r="B426" s="398"/>
      <c r="K426" s="401"/>
    </row>
    <row r="427" spans="1:11" x14ac:dyDescent="0.3">
      <c r="A427" s="407"/>
      <c r="B427" s="398"/>
      <c r="K427" s="401"/>
    </row>
    <row r="428" spans="1:11" x14ac:dyDescent="0.3">
      <c r="A428" s="407"/>
      <c r="B428" s="398"/>
      <c r="K428" s="401"/>
    </row>
    <row r="429" spans="1:11" x14ac:dyDescent="0.3">
      <c r="A429" s="407"/>
      <c r="B429" s="398"/>
      <c r="K429" s="401"/>
    </row>
    <row r="430" spans="1:11" x14ac:dyDescent="0.3">
      <c r="A430" s="407"/>
      <c r="B430" s="398"/>
      <c r="K430" s="401"/>
    </row>
    <row r="431" spans="1:11" x14ac:dyDescent="0.3">
      <c r="A431" s="407"/>
      <c r="B431" s="398"/>
      <c r="K431" s="401"/>
    </row>
    <row r="432" spans="1:11" x14ac:dyDescent="0.3">
      <c r="A432" s="407"/>
      <c r="B432" s="398"/>
      <c r="K432" s="401"/>
    </row>
    <row r="433" spans="1:11" x14ac:dyDescent="0.3">
      <c r="A433" s="407"/>
      <c r="B433" s="398"/>
      <c r="K433" s="401"/>
    </row>
    <row r="434" spans="1:11" x14ac:dyDescent="0.3">
      <c r="A434" s="407"/>
      <c r="B434" s="398"/>
      <c r="K434" s="401"/>
    </row>
    <row r="435" spans="1:11" x14ac:dyDescent="0.3">
      <c r="A435" s="407"/>
      <c r="B435" s="398"/>
      <c r="K435" s="401"/>
    </row>
    <row r="436" spans="1:11" x14ac:dyDescent="0.3">
      <c r="A436" s="407"/>
      <c r="B436" s="398"/>
      <c r="K436" s="401"/>
    </row>
    <row r="437" spans="1:11" x14ac:dyDescent="0.3">
      <c r="A437" s="407"/>
      <c r="B437" s="398"/>
      <c r="K437" s="401"/>
    </row>
    <row r="438" spans="1:11" x14ac:dyDescent="0.3">
      <c r="A438" s="407"/>
      <c r="B438" s="398"/>
      <c r="K438" s="401"/>
    </row>
    <row r="439" spans="1:11" x14ac:dyDescent="0.3">
      <c r="A439" s="407"/>
      <c r="B439" s="398"/>
      <c r="K439" s="401"/>
    </row>
    <row r="440" spans="1:11" x14ac:dyDescent="0.3">
      <c r="A440" s="407"/>
      <c r="B440" s="398"/>
      <c r="K440" s="401"/>
    </row>
    <row r="441" spans="1:11" x14ac:dyDescent="0.3">
      <c r="A441" s="407"/>
      <c r="B441" s="398"/>
      <c r="K441" s="401"/>
    </row>
    <row r="442" spans="1:11" x14ac:dyDescent="0.3">
      <c r="A442" s="407"/>
      <c r="B442" s="398"/>
      <c r="K442" s="401"/>
    </row>
    <row r="443" spans="1:11" x14ac:dyDescent="0.3">
      <c r="A443" s="407"/>
      <c r="B443" s="398"/>
      <c r="K443" s="401"/>
    </row>
    <row r="444" spans="1:11" x14ac:dyDescent="0.3">
      <c r="A444" s="407"/>
      <c r="B444" s="398"/>
      <c r="K444" s="401"/>
    </row>
    <row r="445" spans="1:11" x14ac:dyDescent="0.3">
      <c r="A445" s="407"/>
      <c r="B445" s="398"/>
      <c r="K445" s="401"/>
    </row>
    <row r="446" spans="1:11" x14ac:dyDescent="0.3">
      <c r="A446" s="407"/>
      <c r="B446" s="398"/>
      <c r="K446" s="401"/>
    </row>
    <row r="447" spans="1:11" x14ac:dyDescent="0.3">
      <c r="A447" s="407"/>
      <c r="B447" s="398"/>
      <c r="K447" s="401"/>
    </row>
    <row r="448" spans="1:11" x14ac:dyDescent="0.3">
      <c r="A448" s="407"/>
      <c r="B448" s="398"/>
      <c r="K448" s="401"/>
    </row>
    <row r="449" spans="1:11" x14ac:dyDescent="0.3">
      <c r="A449" s="407"/>
      <c r="B449" s="398"/>
      <c r="K449" s="401"/>
    </row>
    <row r="450" spans="1:11" x14ac:dyDescent="0.3">
      <c r="A450" s="407"/>
      <c r="B450" s="398"/>
      <c r="K450" s="401"/>
    </row>
    <row r="451" spans="1:11" x14ac:dyDescent="0.3">
      <c r="A451" s="407"/>
      <c r="B451" s="398"/>
      <c r="K451" s="401"/>
    </row>
    <row r="452" spans="1:11" x14ac:dyDescent="0.3">
      <c r="A452" s="407"/>
      <c r="B452" s="398"/>
      <c r="K452" s="401"/>
    </row>
    <row r="453" spans="1:11" x14ac:dyDescent="0.3">
      <c r="A453" s="407"/>
      <c r="B453" s="398"/>
      <c r="K453" s="401"/>
    </row>
    <row r="454" spans="1:11" x14ac:dyDescent="0.3">
      <c r="A454" s="407"/>
      <c r="B454" s="398"/>
      <c r="K454" s="401"/>
    </row>
    <row r="455" spans="1:11" x14ac:dyDescent="0.3">
      <c r="A455" s="407"/>
      <c r="B455" s="398"/>
      <c r="K455" s="401"/>
    </row>
    <row r="456" spans="1:11" x14ac:dyDescent="0.3">
      <c r="A456" s="407"/>
      <c r="B456" s="398"/>
      <c r="K456" s="401"/>
    </row>
    <row r="457" spans="1:11" x14ac:dyDescent="0.3">
      <c r="A457" s="407"/>
      <c r="B457" s="398"/>
      <c r="K457" s="401"/>
    </row>
    <row r="458" spans="1:11" x14ac:dyDescent="0.3">
      <c r="A458" s="407"/>
      <c r="B458" s="398"/>
      <c r="K458" s="401"/>
    </row>
    <row r="459" spans="1:11" x14ac:dyDescent="0.3">
      <c r="A459" s="407"/>
      <c r="B459" s="398"/>
      <c r="K459" s="401"/>
    </row>
    <row r="460" spans="1:11" x14ac:dyDescent="0.3">
      <c r="A460" s="407"/>
      <c r="B460" s="398"/>
      <c r="K460" s="401"/>
    </row>
    <row r="461" spans="1:11" x14ac:dyDescent="0.3">
      <c r="A461" s="407"/>
      <c r="B461" s="398"/>
      <c r="K461" s="401"/>
    </row>
    <row r="462" spans="1:11" x14ac:dyDescent="0.3">
      <c r="A462" s="407"/>
      <c r="B462" s="398"/>
      <c r="K462" s="401"/>
    </row>
    <row r="463" spans="1:11" x14ac:dyDescent="0.3">
      <c r="A463" s="407"/>
      <c r="B463" s="398"/>
      <c r="K463" s="401"/>
    </row>
    <row r="464" spans="1:11" x14ac:dyDescent="0.3">
      <c r="A464" s="407"/>
      <c r="B464" s="398"/>
      <c r="K464" s="401"/>
    </row>
    <row r="465" spans="1:11" x14ac:dyDescent="0.3">
      <c r="A465" s="407"/>
      <c r="B465" s="398"/>
      <c r="K465" s="401"/>
    </row>
    <row r="466" spans="1:11" x14ac:dyDescent="0.3">
      <c r="A466" s="407"/>
      <c r="B466" s="398"/>
      <c r="K466" s="401"/>
    </row>
    <row r="467" spans="1:11" x14ac:dyDescent="0.3">
      <c r="A467" s="407"/>
      <c r="B467" s="398"/>
      <c r="K467" s="401"/>
    </row>
    <row r="468" spans="1:11" x14ac:dyDescent="0.3">
      <c r="A468" s="407"/>
      <c r="B468" s="398"/>
      <c r="K468" s="401"/>
    </row>
    <row r="469" spans="1:11" x14ac:dyDescent="0.3">
      <c r="A469" s="407"/>
      <c r="B469" s="398"/>
      <c r="K469" s="401"/>
    </row>
    <row r="470" spans="1:11" x14ac:dyDescent="0.3">
      <c r="A470" s="407"/>
      <c r="B470" s="398"/>
      <c r="K470" s="401"/>
    </row>
    <row r="471" spans="1:11" x14ac:dyDescent="0.3">
      <c r="A471" s="407"/>
      <c r="B471" s="398"/>
      <c r="K471" s="401"/>
    </row>
    <row r="472" spans="1:11" x14ac:dyDescent="0.3">
      <c r="A472" s="407"/>
      <c r="B472" s="398"/>
      <c r="K472" s="401"/>
    </row>
    <row r="473" spans="1:11" x14ac:dyDescent="0.3">
      <c r="A473" s="407"/>
      <c r="B473" s="398"/>
      <c r="K473" s="401"/>
    </row>
    <row r="474" spans="1:11" x14ac:dyDescent="0.3">
      <c r="A474" s="407"/>
      <c r="B474" s="398"/>
      <c r="K474" s="401"/>
    </row>
    <row r="475" spans="1:11" x14ac:dyDescent="0.3">
      <c r="A475" s="407"/>
      <c r="B475" s="398"/>
      <c r="K475" s="401"/>
    </row>
    <row r="476" spans="1:11" x14ac:dyDescent="0.3">
      <c r="A476" s="407"/>
      <c r="B476" s="398"/>
      <c r="K476" s="401"/>
    </row>
    <row r="477" spans="1:11" x14ac:dyDescent="0.3">
      <c r="A477" s="407"/>
      <c r="B477" s="398"/>
      <c r="K477" s="401"/>
    </row>
    <row r="478" spans="1:11" x14ac:dyDescent="0.3">
      <c r="A478" s="407"/>
      <c r="B478" s="398"/>
      <c r="K478" s="401"/>
    </row>
    <row r="479" spans="1:11" x14ac:dyDescent="0.3">
      <c r="A479" s="407"/>
      <c r="B479" s="398"/>
      <c r="K479" s="401"/>
    </row>
    <row r="480" spans="1:11" x14ac:dyDescent="0.3">
      <c r="A480" s="407"/>
      <c r="B480" s="398"/>
      <c r="K480" s="401"/>
    </row>
    <row r="481" spans="1:11" x14ac:dyDescent="0.3">
      <c r="A481" s="407"/>
      <c r="B481" s="398"/>
      <c r="K481" s="401"/>
    </row>
    <row r="482" spans="1:11" x14ac:dyDescent="0.3">
      <c r="A482" s="407"/>
      <c r="B482" s="398"/>
      <c r="K482" s="401"/>
    </row>
    <row r="483" spans="1:11" x14ac:dyDescent="0.3">
      <c r="A483" s="407"/>
      <c r="B483" s="398"/>
      <c r="K483" s="401"/>
    </row>
    <row r="484" spans="1:11" x14ac:dyDescent="0.3">
      <c r="A484" s="407"/>
      <c r="B484" s="398"/>
      <c r="K484" s="401"/>
    </row>
    <row r="485" spans="1:11" x14ac:dyDescent="0.3">
      <c r="A485" s="407"/>
      <c r="B485" s="398"/>
      <c r="K485" s="401"/>
    </row>
    <row r="486" spans="1:11" x14ac:dyDescent="0.3">
      <c r="A486" s="407"/>
      <c r="B486" s="398"/>
      <c r="K486" s="401"/>
    </row>
    <row r="487" spans="1:11" x14ac:dyDescent="0.3">
      <c r="A487" s="407"/>
      <c r="B487" s="398"/>
      <c r="K487" s="401"/>
    </row>
    <row r="488" spans="1:11" x14ac:dyDescent="0.3">
      <c r="A488" s="407"/>
      <c r="B488" s="398"/>
      <c r="K488" s="401"/>
    </row>
    <row r="489" spans="1:11" x14ac:dyDescent="0.3">
      <c r="A489" s="407"/>
      <c r="B489" s="398"/>
      <c r="K489" s="401"/>
    </row>
    <row r="490" spans="1:11" x14ac:dyDescent="0.3">
      <c r="A490" s="407"/>
      <c r="B490" s="398"/>
      <c r="K490" s="401"/>
    </row>
    <row r="491" spans="1:11" x14ac:dyDescent="0.3">
      <c r="A491" s="407"/>
      <c r="B491" s="398"/>
      <c r="K491" s="401"/>
    </row>
    <row r="492" spans="1:11" x14ac:dyDescent="0.3">
      <c r="A492" s="407"/>
      <c r="B492" s="398"/>
      <c r="K492" s="401"/>
    </row>
    <row r="493" spans="1:11" x14ac:dyDescent="0.3">
      <c r="A493" s="407"/>
      <c r="B493" s="398"/>
      <c r="K493" s="401"/>
    </row>
    <row r="494" spans="1:11" x14ac:dyDescent="0.3">
      <c r="A494" s="407"/>
      <c r="B494" s="398"/>
      <c r="K494" s="401"/>
    </row>
    <row r="495" spans="1:11" x14ac:dyDescent="0.3">
      <c r="A495" s="407"/>
      <c r="B495" s="398"/>
      <c r="K495" s="401"/>
    </row>
    <row r="496" spans="1:11" x14ac:dyDescent="0.3">
      <c r="A496" s="407"/>
      <c r="B496" s="398"/>
      <c r="K496" s="401"/>
    </row>
    <row r="497" spans="1:11" x14ac:dyDescent="0.3">
      <c r="A497" s="407"/>
      <c r="B497" s="398"/>
      <c r="K497" s="401"/>
    </row>
    <row r="498" spans="1:11" x14ac:dyDescent="0.3">
      <c r="A498" s="407"/>
      <c r="B498" s="398"/>
      <c r="K498" s="401"/>
    </row>
    <row r="499" spans="1:11" x14ac:dyDescent="0.3">
      <c r="A499" s="407"/>
      <c r="B499" s="398"/>
      <c r="K499" s="401"/>
    </row>
    <row r="500" spans="1:11" x14ac:dyDescent="0.3">
      <c r="A500" s="407"/>
      <c r="B500" s="398"/>
      <c r="K500" s="401"/>
    </row>
    <row r="501" spans="1:11" x14ac:dyDescent="0.3">
      <c r="A501" s="407"/>
      <c r="B501" s="398"/>
      <c r="K501" s="401"/>
    </row>
    <row r="502" spans="1:11" x14ac:dyDescent="0.3">
      <c r="A502" s="407"/>
      <c r="B502" s="398"/>
      <c r="K502" s="401"/>
    </row>
    <row r="503" spans="1:11" x14ac:dyDescent="0.3">
      <c r="A503" s="407"/>
      <c r="B503" s="398"/>
      <c r="K503" s="401"/>
    </row>
    <row r="504" spans="1:11" x14ac:dyDescent="0.3">
      <c r="A504" s="407"/>
      <c r="B504" s="398"/>
      <c r="K504" s="401"/>
    </row>
    <row r="505" spans="1:11" x14ac:dyDescent="0.3">
      <c r="A505" s="407"/>
      <c r="B505" s="398"/>
      <c r="K505" s="401"/>
    </row>
    <row r="506" spans="1:11" x14ac:dyDescent="0.3">
      <c r="A506" s="407"/>
      <c r="B506" s="398"/>
      <c r="K506" s="401"/>
    </row>
    <row r="507" spans="1:11" x14ac:dyDescent="0.3">
      <c r="A507" s="407"/>
      <c r="B507" s="398"/>
      <c r="K507" s="401"/>
    </row>
    <row r="508" spans="1:11" x14ac:dyDescent="0.3">
      <c r="A508" s="407"/>
      <c r="B508" s="398"/>
      <c r="K508" s="401"/>
    </row>
    <row r="509" spans="1:11" x14ac:dyDescent="0.3">
      <c r="A509" s="407"/>
      <c r="B509" s="398"/>
      <c r="K509" s="401"/>
    </row>
    <row r="510" spans="1:11" x14ac:dyDescent="0.3">
      <c r="A510" s="407"/>
      <c r="B510" s="398"/>
      <c r="K510" s="401"/>
    </row>
    <row r="511" spans="1:11" x14ac:dyDescent="0.3">
      <c r="A511" s="407"/>
      <c r="B511" s="398"/>
      <c r="K511" s="401"/>
    </row>
    <row r="512" spans="1:11" x14ac:dyDescent="0.3">
      <c r="A512" s="407"/>
      <c r="B512" s="398"/>
      <c r="K512" s="401"/>
    </row>
    <row r="513" spans="1:11" x14ac:dyDescent="0.3">
      <c r="A513" s="407"/>
      <c r="B513" s="398"/>
      <c r="K513" s="401"/>
    </row>
    <row r="514" spans="1:11" x14ac:dyDescent="0.3">
      <c r="A514" s="407"/>
      <c r="B514" s="398"/>
      <c r="K514" s="401"/>
    </row>
    <row r="515" spans="1:11" x14ac:dyDescent="0.3">
      <c r="A515" s="407"/>
      <c r="B515" s="398"/>
      <c r="K515" s="401"/>
    </row>
    <row r="516" spans="1:11" x14ac:dyDescent="0.3">
      <c r="A516" s="407"/>
      <c r="B516" s="398"/>
      <c r="K516" s="401"/>
    </row>
    <row r="517" spans="1:11" x14ac:dyDescent="0.3">
      <c r="A517" s="407"/>
      <c r="B517" s="398"/>
      <c r="K517" s="401"/>
    </row>
    <row r="518" spans="1:11" x14ac:dyDescent="0.3">
      <c r="A518" s="407"/>
      <c r="B518" s="398"/>
      <c r="K518" s="401"/>
    </row>
    <row r="519" spans="1:11" x14ac:dyDescent="0.3">
      <c r="A519" s="407"/>
      <c r="B519" s="398"/>
      <c r="K519" s="401"/>
    </row>
    <row r="520" spans="1:11" x14ac:dyDescent="0.3">
      <c r="A520" s="407"/>
      <c r="B520" s="398"/>
      <c r="K520" s="401"/>
    </row>
    <row r="521" spans="1:11" x14ac:dyDescent="0.3">
      <c r="A521" s="407"/>
      <c r="B521" s="398"/>
      <c r="K521" s="401"/>
    </row>
    <row r="522" spans="1:11" x14ac:dyDescent="0.3">
      <c r="A522" s="407"/>
      <c r="B522" s="398"/>
      <c r="K522" s="401"/>
    </row>
    <row r="523" spans="1:11" x14ac:dyDescent="0.3">
      <c r="A523" s="407"/>
      <c r="B523" s="398"/>
      <c r="K523" s="401"/>
    </row>
    <row r="524" spans="1:11" x14ac:dyDescent="0.3">
      <c r="A524" s="407"/>
      <c r="B524" s="398"/>
      <c r="K524" s="401"/>
    </row>
    <row r="525" spans="1:11" x14ac:dyDescent="0.3">
      <c r="A525" s="407"/>
      <c r="B525" s="398"/>
      <c r="K525" s="401"/>
    </row>
    <row r="526" spans="1:11" x14ac:dyDescent="0.3">
      <c r="A526" s="407"/>
      <c r="B526" s="398"/>
      <c r="K526" s="401"/>
    </row>
    <row r="527" spans="1:11" x14ac:dyDescent="0.3">
      <c r="A527" s="407"/>
      <c r="B527" s="398"/>
      <c r="K527" s="401"/>
    </row>
    <row r="528" spans="1:11" x14ac:dyDescent="0.3">
      <c r="A528" s="407"/>
      <c r="B528" s="398"/>
      <c r="K528" s="401"/>
    </row>
    <row r="529" spans="1:11" x14ac:dyDescent="0.3">
      <c r="A529" s="407"/>
      <c r="B529" s="398"/>
      <c r="K529" s="401"/>
    </row>
    <row r="530" spans="1:11" x14ac:dyDescent="0.3">
      <c r="A530" s="407"/>
      <c r="B530" s="398"/>
      <c r="K530" s="401"/>
    </row>
    <row r="531" spans="1:11" x14ac:dyDescent="0.3">
      <c r="A531" s="407"/>
      <c r="B531" s="398"/>
      <c r="K531" s="401"/>
    </row>
    <row r="532" spans="1:11" x14ac:dyDescent="0.3">
      <c r="A532" s="407"/>
      <c r="B532" s="398"/>
      <c r="K532" s="401"/>
    </row>
    <row r="533" spans="1:11" x14ac:dyDescent="0.3">
      <c r="A533" s="407"/>
      <c r="B533" s="398"/>
      <c r="K533" s="401"/>
    </row>
    <row r="534" spans="1:11" x14ac:dyDescent="0.3">
      <c r="A534" s="407"/>
      <c r="B534" s="398"/>
      <c r="K534" s="401"/>
    </row>
    <row r="535" spans="1:11" x14ac:dyDescent="0.3">
      <c r="A535" s="407"/>
      <c r="B535" s="398"/>
      <c r="K535" s="401"/>
    </row>
    <row r="536" spans="1:11" x14ac:dyDescent="0.3">
      <c r="A536" s="407"/>
      <c r="B536" s="398"/>
      <c r="K536" s="401"/>
    </row>
    <row r="537" spans="1:11" x14ac:dyDescent="0.3">
      <c r="A537" s="407"/>
      <c r="B537" s="398"/>
      <c r="K537" s="401"/>
    </row>
    <row r="538" spans="1:11" x14ac:dyDescent="0.3">
      <c r="A538" s="407"/>
      <c r="B538" s="398"/>
      <c r="K538" s="401"/>
    </row>
    <row r="539" spans="1:11" x14ac:dyDescent="0.3">
      <c r="A539" s="407"/>
      <c r="B539" s="398"/>
      <c r="K539" s="401"/>
    </row>
    <row r="540" spans="1:11" x14ac:dyDescent="0.3">
      <c r="A540" s="407"/>
      <c r="B540" s="398"/>
      <c r="K540" s="401"/>
    </row>
    <row r="541" spans="1:11" x14ac:dyDescent="0.3">
      <c r="A541" s="407"/>
      <c r="B541" s="398"/>
      <c r="K541" s="401"/>
    </row>
    <row r="542" spans="1:11" x14ac:dyDescent="0.3">
      <c r="A542" s="407"/>
      <c r="B542" s="398"/>
      <c r="K542" s="401"/>
    </row>
    <row r="543" spans="1:11" x14ac:dyDescent="0.3">
      <c r="A543" s="407"/>
      <c r="B543" s="398"/>
      <c r="K543" s="401"/>
    </row>
    <row r="544" spans="1:11" x14ac:dyDescent="0.3">
      <c r="A544" s="407"/>
      <c r="B544" s="398"/>
      <c r="K544" s="401"/>
    </row>
    <row r="545" spans="1:11" x14ac:dyDescent="0.3">
      <c r="A545" s="407"/>
      <c r="B545" s="398"/>
      <c r="K545" s="401"/>
    </row>
    <row r="546" spans="1:11" x14ac:dyDescent="0.3">
      <c r="A546" s="407"/>
      <c r="B546" s="398"/>
      <c r="K546" s="401"/>
    </row>
    <row r="547" spans="1:11" x14ac:dyDescent="0.3">
      <c r="A547" s="407"/>
      <c r="B547" s="398"/>
      <c r="K547" s="401"/>
    </row>
    <row r="548" spans="1:11" x14ac:dyDescent="0.3">
      <c r="A548" s="407"/>
      <c r="B548" s="398"/>
      <c r="K548" s="401"/>
    </row>
    <row r="549" spans="1:11" x14ac:dyDescent="0.3">
      <c r="A549" s="407"/>
      <c r="B549" s="398"/>
      <c r="K549" s="401"/>
    </row>
    <row r="550" spans="1:11" x14ac:dyDescent="0.3">
      <c r="A550" s="407"/>
      <c r="B550" s="398"/>
      <c r="K550" s="401"/>
    </row>
    <row r="551" spans="1:11" x14ac:dyDescent="0.3">
      <c r="A551" s="407"/>
      <c r="B551" s="398"/>
      <c r="K551" s="401"/>
    </row>
    <row r="552" spans="1:11" x14ac:dyDescent="0.3">
      <c r="A552" s="407"/>
      <c r="B552" s="398"/>
      <c r="K552" s="401"/>
    </row>
    <row r="553" spans="1:11" x14ac:dyDescent="0.3">
      <c r="A553" s="407"/>
      <c r="B553" s="398"/>
      <c r="K553" s="401"/>
    </row>
    <row r="554" spans="1:11" x14ac:dyDescent="0.3">
      <c r="A554" s="407"/>
      <c r="B554" s="398"/>
      <c r="K554" s="401"/>
    </row>
    <row r="555" spans="1:11" x14ac:dyDescent="0.3">
      <c r="A555" s="407"/>
      <c r="B555" s="398"/>
      <c r="K555" s="401"/>
    </row>
    <row r="556" spans="1:11" x14ac:dyDescent="0.3">
      <c r="A556" s="407"/>
      <c r="B556" s="398"/>
      <c r="K556" s="401"/>
    </row>
    <row r="557" spans="1:11" x14ac:dyDescent="0.3">
      <c r="A557" s="407"/>
      <c r="B557" s="398"/>
      <c r="K557" s="401"/>
    </row>
    <row r="558" spans="1:11" x14ac:dyDescent="0.3">
      <c r="A558" s="407"/>
      <c r="B558" s="398"/>
      <c r="K558" s="401"/>
    </row>
    <row r="559" spans="1:11" x14ac:dyDescent="0.3">
      <c r="A559" s="407"/>
      <c r="B559" s="398"/>
      <c r="K559" s="401"/>
    </row>
    <row r="560" spans="1:11" x14ac:dyDescent="0.3">
      <c r="A560" s="407"/>
      <c r="B560" s="398"/>
      <c r="K560" s="401"/>
    </row>
    <row r="561" spans="1:11" x14ac:dyDescent="0.3">
      <c r="A561" s="407"/>
      <c r="B561" s="398"/>
      <c r="K561" s="401"/>
    </row>
    <row r="562" spans="1:11" x14ac:dyDescent="0.3">
      <c r="A562" s="407"/>
      <c r="B562" s="398"/>
      <c r="K562" s="401"/>
    </row>
    <row r="563" spans="1:11" x14ac:dyDescent="0.3">
      <c r="A563" s="407"/>
      <c r="B563" s="398"/>
      <c r="K563" s="401"/>
    </row>
    <row r="564" spans="1:11" x14ac:dyDescent="0.3">
      <c r="A564" s="407"/>
      <c r="B564" s="398"/>
      <c r="K564" s="401"/>
    </row>
    <row r="565" spans="1:11" x14ac:dyDescent="0.3">
      <c r="A565" s="407"/>
      <c r="B565" s="398"/>
      <c r="K565" s="401"/>
    </row>
    <row r="566" spans="1:11" x14ac:dyDescent="0.3">
      <c r="A566" s="407"/>
      <c r="B566" s="398"/>
      <c r="K566" s="401"/>
    </row>
    <row r="567" spans="1:11" x14ac:dyDescent="0.3">
      <c r="A567" s="407"/>
      <c r="B567" s="398"/>
      <c r="K567" s="401"/>
    </row>
    <row r="568" spans="1:11" x14ac:dyDescent="0.3">
      <c r="A568" s="407"/>
      <c r="B568" s="398"/>
      <c r="K568" s="401"/>
    </row>
    <row r="569" spans="1:11" x14ac:dyDescent="0.3">
      <c r="A569" s="407"/>
      <c r="B569" s="398"/>
      <c r="K569" s="401"/>
    </row>
    <row r="570" spans="1:11" x14ac:dyDescent="0.3">
      <c r="A570" s="407"/>
      <c r="B570" s="398"/>
      <c r="K570" s="401"/>
    </row>
    <row r="571" spans="1:11" x14ac:dyDescent="0.3">
      <c r="A571" s="407"/>
      <c r="B571" s="398"/>
      <c r="K571" s="401"/>
    </row>
    <row r="572" spans="1:11" x14ac:dyDescent="0.3">
      <c r="A572" s="407"/>
      <c r="B572" s="398"/>
      <c r="K572" s="401"/>
    </row>
    <row r="573" spans="1:11" x14ac:dyDescent="0.3">
      <c r="A573" s="407"/>
      <c r="B573" s="398"/>
      <c r="K573" s="401"/>
    </row>
    <row r="574" spans="1:11" x14ac:dyDescent="0.3">
      <c r="A574" s="407"/>
      <c r="B574" s="398"/>
      <c r="K574" s="401"/>
    </row>
    <row r="575" spans="1:11" x14ac:dyDescent="0.3">
      <c r="A575" s="407"/>
      <c r="B575" s="398"/>
      <c r="K575" s="401"/>
    </row>
    <row r="576" spans="1:11" x14ac:dyDescent="0.3">
      <c r="A576" s="407"/>
      <c r="B576" s="398"/>
      <c r="K576" s="401"/>
    </row>
    <row r="577" spans="1:11" x14ac:dyDescent="0.3">
      <c r="A577" s="407"/>
      <c r="B577" s="398"/>
      <c r="K577" s="401"/>
    </row>
    <row r="578" spans="1:11" x14ac:dyDescent="0.3">
      <c r="A578" s="407"/>
      <c r="B578" s="398"/>
      <c r="K578" s="401"/>
    </row>
    <row r="579" spans="1:11" x14ac:dyDescent="0.3">
      <c r="A579" s="407"/>
      <c r="B579" s="398"/>
      <c r="K579" s="401"/>
    </row>
    <row r="580" spans="1:11" x14ac:dyDescent="0.3">
      <c r="A580" s="407"/>
      <c r="B580" s="398"/>
      <c r="K580" s="401"/>
    </row>
    <row r="581" spans="1:11" x14ac:dyDescent="0.3">
      <c r="A581" s="407"/>
      <c r="B581" s="398"/>
      <c r="K581" s="401"/>
    </row>
    <row r="582" spans="1:11" x14ac:dyDescent="0.3">
      <c r="A582" s="407"/>
      <c r="B582" s="398"/>
      <c r="K582" s="401"/>
    </row>
    <row r="583" spans="1:11" x14ac:dyDescent="0.3">
      <c r="A583" s="407"/>
      <c r="B583" s="398"/>
      <c r="K583" s="401"/>
    </row>
    <row r="584" spans="1:11" x14ac:dyDescent="0.3">
      <c r="A584" s="407"/>
      <c r="B584" s="398"/>
      <c r="K584" s="401"/>
    </row>
    <row r="585" spans="1:11" x14ac:dyDescent="0.3">
      <c r="A585" s="407"/>
      <c r="B585" s="398"/>
      <c r="K585" s="401"/>
    </row>
    <row r="586" spans="1:11" x14ac:dyDescent="0.3">
      <c r="A586" s="407"/>
      <c r="B586" s="398"/>
      <c r="K586" s="401"/>
    </row>
    <row r="587" spans="1:11" x14ac:dyDescent="0.3">
      <c r="A587" s="407"/>
      <c r="B587" s="398"/>
      <c r="K587" s="401"/>
    </row>
    <row r="588" spans="1:11" x14ac:dyDescent="0.3">
      <c r="A588" s="407"/>
      <c r="B588" s="398"/>
      <c r="K588" s="401"/>
    </row>
    <row r="589" spans="1:11" x14ac:dyDescent="0.3">
      <c r="A589" s="407"/>
      <c r="B589" s="398"/>
      <c r="K589" s="401"/>
    </row>
    <row r="590" spans="1:11" x14ac:dyDescent="0.3">
      <c r="A590" s="407"/>
      <c r="B590" s="398"/>
      <c r="K590" s="401"/>
    </row>
    <row r="591" spans="1:11" x14ac:dyDescent="0.3">
      <c r="A591" s="407"/>
      <c r="B591" s="398"/>
      <c r="K591" s="401"/>
    </row>
    <row r="592" spans="1:11" x14ac:dyDescent="0.3">
      <c r="A592" s="407"/>
      <c r="B592" s="398"/>
      <c r="K592" s="401"/>
    </row>
    <row r="593" spans="1:11" x14ac:dyDescent="0.3">
      <c r="A593" s="407"/>
      <c r="B593" s="398"/>
      <c r="K593" s="401"/>
    </row>
    <row r="594" spans="1:11" x14ac:dyDescent="0.3">
      <c r="A594" s="407"/>
      <c r="B594" s="398"/>
      <c r="K594" s="401"/>
    </row>
    <row r="595" spans="1:11" x14ac:dyDescent="0.3">
      <c r="A595" s="407"/>
      <c r="B595" s="398"/>
      <c r="K595" s="401"/>
    </row>
    <row r="596" spans="1:11" x14ac:dyDescent="0.3">
      <c r="A596" s="407"/>
      <c r="B596" s="398"/>
      <c r="K596" s="401"/>
    </row>
    <row r="597" spans="1:11" x14ac:dyDescent="0.3">
      <c r="A597" s="407"/>
      <c r="B597" s="398"/>
      <c r="K597" s="401"/>
    </row>
    <row r="598" spans="1:11" x14ac:dyDescent="0.3">
      <c r="A598" s="407"/>
      <c r="B598" s="398"/>
      <c r="K598" s="401"/>
    </row>
    <row r="599" spans="1:11" x14ac:dyDescent="0.3">
      <c r="A599" s="407"/>
      <c r="B599" s="398"/>
      <c r="K599" s="401"/>
    </row>
    <row r="600" spans="1:11" x14ac:dyDescent="0.3">
      <c r="A600" s="407"/>
      <c r="B600" s="398"/>
      <c r="K600" s="401"/>
    </row>
    <row r="601" spans="1:11" x14ac:dyDescent="0.3">
      <c r="A601" s="407"/>
      <c r="B601" s="398"/>
      <c r="K601" s="401"/>
    </row>
    <row r="602" spans="1:11" x14ac:dyDescent="0.3">
      <c r="A602" s="407"/>
      <c r="B602" s="398"/>
      <c r="K602" s="401"/>
    </row>
    <row r="603" spans="1:11" x14ac:dyDescent="0.3">
      <c r="A603" s="407"/>
      <c r="B603" s="398"/>
      <c r="K603" s="401"/>
    </row>
    <row r="604" spans="1:11" x14ac:dyDescent="0.3">
      <c r="A604" s="407"/>
      <c r="B604" s="398"/>
      <c r="K604" s="401"/>
    </row>
    <row r="605" spans="1:11" x14ac:dyDescent="0.3">
      <c r="A605" s="407"/>
      <c r="B605" s="398"/>
      <c r="K605" s="401"/>
    </row>
    <row r="606" spans="1:11" x14ac:dyDescent="0.3">
      <c r="A606" s="407"/>
      <c r="B606" s="398"/>
      <c r="K606" s="401"/>
    </row>
    <row r="607" spans="1:11" x14ac:dyDescent="0.3">
      <c r="A607" s="407"/>
      <c r="B607" s="398"/>
      <c r="K607" s="401"/>
    </row>
    <row r="608" spans="1:11" x14ac:dyDescent="0.3">
      <c r="A608" s="407"/>
      <c r="B608" s="398"/>
      <c r="K608" s="401"/>
    </row>
    <row r="609" spans="1:11" x14ac:dyDescent="0.3">
      <c r="A609" s="407"/>
      <c r="B609" s="398"/>
      <c r="K609" s="401"/>
    </row>
    <row r="610" spans="1:11" x14ac:dyDescent="0.3">
      <c r="A610" s="407"/>
      <c r="B610" s="398"/>
      <c r="K610" s="401"/>
    </row>
    <row r="611" spans="1:11" x14ac:dyDescent="0.3">
      <c r="A611" s="407"/>
      <c r="B611" s="398"/>
      <c r="K611" s="401"/>
    </row>
    <row r="612" spans="1:11" x14ac:dyDescent="0.3">
      <c r="A612" s="407"/>
      <c r="B612" s="398"/>
      <c r="K612" s="401"/>
    </row>
    <row r="613" spans="1:11" x14ac:dyDescent="0.3">
      <c r="A613" s="407"/>
      <c r="B613" s="398"/>
      <c r="K613" s="401"/>
    </row>
    <row r="614" spans="1:11" x14ac:dyDescent="0.3">
      <c r="A614" s="407"/>
      <c r="B614" s="398"/>
      <c r="K614" s="401"/>
    </row>
    <row r="615" spans="1:11" x14ac:dyDescent="0.3">
      <c r="A615" s="407"/>
      <c r="B615" s="398"/>
      <c r="K615" s="401"/>
    </row>
    <row r="616" spans="1:11" x14ac:dyDescent="0.3">
      <c r="A616" s="407"/>
      <c r="B616" s="398"/>
      <c r="K616" s="401"/>
    </row>
    <row r="617" spans="1:11" x14ac:dyDescent="0.3">
      <c r="A617" s="407"/>
      <c r="B617" s="398"/>
      <c r="K617" s="401"/>
    </row>
    <row r="618" spans="1:11" x14ac:dyDescent="0.3">
      <c r="A618" s="407"/>
      <c r="B618" s="398"/>
      <c r="K618" s="401"/>
    </row>
    <row r="619" spans="1:11" x14ac:dyDescent="0.3">
      <c r="A619" s="407"/>
      <c r="B619" s="398"/>
      <c r="K619" s="401"/>
    </row>
    <row r="620" spans="1:11" x14ac:dyDescent="0.3">
      <c r="A620" s="407"/>
      <c r="B620" s="398"/>
      <c r="K620" s="401"/>
    </row>
    <row r="621" spans="1:11" x14ac:dyDescent="0.3">
      <c r="A621" s="407"/>
      <c r="B621" s="398"/>
      <c r="K621" s="401"/>
    </row>
    <row r="622" spans="1:11" x14ac:dyDescent="0.3">
      <c r="A622" s="407"/>
      <c r="B622" s="398"/>
      <c r="K622" s="401"/>
    </row>
    <row r="623" spans="1:11" x14ac:dyDescent="0.3">
      <c r="A623" s="407"/>
      <c r="B623" s="398"/>
      <c r="K623" s="401"/>
    </row>
    <row r="624" spans="1:11" x14ac:dyDescent="0.3">
      <c r="A624" s="407"/>
      <c r="B624" s="398"/>
      <c r="K624" s="401"/>
    </row>
    <row r="625" spans="1:11" x14ac:dyDescent="0.3">
      <c r="A625" s="407"/>
      <c r="B625" s="398"/>
      <c r="K625" s="401"/>
    </row>
    <row r="626" spans="1:11" x14ac:dyDescent="0.3">
      <c r="A626" s="407"/>
      <c r="B626" s="398"/>
      <c r="K626" s="401"/>
    </row>
    <row r="627" spans="1:11" x14ac:dyDescent="0.3">
      <c r="A627" s="407"/>
      <c r="B627" s="398"/>
      <c r="K627" s="401"/>
    </row>
    <row r="628" spans="1:11" x14ac:dyDescent="0.3">
      <c r="A628" s="407"/>
      <c r="B628" s="398"/>
      <c r="K628" s="401"/>
    </row>
    <row r="629" spans="1:11" x14ac:dyDescent="0.3">
      <c r="A629" s="407"/>
      <c r="B629" s="398"/>
      <c r="K629" s="401"/>
    </row>
    <row r="630" spans="1:11" x14ac:dyDescent="0.3">
      <c r="A630" s="407"/>
      <c r="B630" s="398"/>
      <c r="K630" s="401"/>
    </row>
    <row r="631" spans="1:11" x14ac:dyDescent="0.3">
      <c r="A631" s="407"/>
      <c r="B631" s="398"/>
      <c r="K631" s="401"/>
    </row>
    <row r="632" spans="1:11" x14ac:dyDescent="0.3">
      <c r="A632" s="407"/>
      <c r="B632" s="398"/>
      <c r="K632" s="401"/>
    </row>
    <row r="633" spans="1:11" x14ac:dyDescent="0.3">
      <c r="A633" s="407"/>
      <c r="B633" s="398"/>
      <c r="K633" s="401"/>
    </row>
    <row r="634" spans="1:11" x14ac:dyDescent="0.3">
      <c r="A634" s="407"/>
      <c r="B634" s="398"/>
      <c r="K634" s="401"/>
    </row>
    <row r="635" spans="1:11" x14ac:dyDescent="0.3">
      <c r="A635" s="407"/>
      <c r="B635" s="398"/>
      <c r="K635" s="401"/>
    </row>
    <row r="636" spans="1:11" x14ac:dyDescent="0.3">
      <c r="A636" s="407"/>
      <c r="B636" s="398"/>
      <c r="K636" s="401"/>
    </row>
    <row r="637" spans="1:11" x14ac:dyDescent="0.3">
      <c r="A637" s="407"/>
      <c r="B637" s="398"/>
      <c r="K637" s="401"/>
    </row>
    <row r="638" spans="1:11" x14ac:dyDescent="0.3">
      <c r="A638" s="407"/>
      <c r="B638" s="398"/>
      <c r="K638" s="401"/>
    </row>
    <row r="639" spans="1:11" x14ac:dyDescent="0.3">
      <c r="A639" s="407"/>
      <c r="B639" s="398"/>
      <c r="K639" s="401"/>
    </row>
    <row r="640" spans="1:11" x14ac:dyDescent="0.3">
      <c r="A640" s="407"/>
      <c r="B640" s="398"/>
      <c r="K640" s="401"/>
    </row>
    <row r="641" spans="1:11" x14ac:dyDescent="0.3">
      <c r="A641" s="407"/>
      <c r="B641" s="398"/>
      <c r="K641" s="401"/>
    </row>
    <row r="642" spans="1:11" x14ac:dyDescent="0.3">
      <c r="A642" s="407"/>
      <c r="B642" s="398"/>
      <c r="K642" s="401"/>
    </row>
    <row r="643" spans="1:11" x14ac:dyDescent="0.3">
      <c r="A643" s="407"/>
      <c r="B643" s="398"/>
      <c r="K643" s="401"/>
    </row>
    <row r="644" spans="1:11" x14ac:dyDescent="0.3">
      <c r="A644" s="407"/>
      <c r="B644" s="398"/>
      <c r="K644" s="401"/>
    </row>
    <row r="645" spans="1:11" x14ac:dyDescent="0.3">
      <c r="A645" s="407"/>
      <c r="B645" s="398"/>
      <c r="K645" s="401"/>
    </row>
    <row r="646" spans="1:11" x14ac:dyDescent="0.3">
      <c r="A646" s="407"/>
      <c r="B646" s="398"/>
      <c r="K646" s="401"/>
    </row>
    <row r="647" spans="1:11" x14ac:dyDescent="0.3">
      <c r="A647" s="407"/>
      <c r="B647" s="398"/>
      <c r="K647" s="401"/>
    </row>
    <row r="648" spans="1:11" x14ac:dyDescent="0.3">
      <c r="A648" s="407"/>
      <c r="B648" s="398"/>
      <c r="K648" s="401"/>
    </row>
    <row r="649" spans="1:11" x14ac:dyDescent="0.3">
      <c r="A649" s="407"/>
      <c r="B649" s="398"/>
      <c r="K649" s="401"/>
    </row>
    <row r="650" spans="1:11" x14ac:dyDescent="0.3">
      <c r="A650" s="407"/>
      <c r="B650" s="398"/>
      <c r="K650" s="401"/>
    </row>
    <row r="651" spans="1:11" x14ac:dyDescent="0.3">
      <c r="A651" s="407"/>
      <c r="B651" s="398"/>
      <c r="K651" s="401"/>
    </row>
    <row r="652" spans="1:11" x14ac:dyDescent="0.3">
      <c r="A652" s="407"/>
      <c r="B652" s="398"/>
      <c r="K652" s="401"/>
    </row>
    <row r="653" spans="1:11" x14ac:dyDescent="0.3">
      <c r="A653" s="407"/>
      <c r="B653" s="398"/>
      <c r="K653" s="401"/>
    </row>
    <row r="654" spans="1:11" x14ac:dyDescent="0.3">
      <c r="A654" s="407"/>
      <c r="B654" s="398"/>
      <c r="K654" s="401"/>
    </row>
    <row r="655" spans="1:11" x14ac:dyDescent="0.3">
      <c r="A655" s="407"/>
      <c r="B655" s="398"/>
      <c r="K655" s="401"/>
    </row>
    <row r="656" spans="1:11" x14ac:dyDescent="0.3">
      <c r="A656" s="407"/>
      <c r="B656" s="398"/>
      <c r="K656" s="401"/>
    </row>
    <row r="657" spans="1:11" x14ac:dyDescent="0.3">
      <c r="A657" s="407"/>
      <c r="B657" s="398"/>
      <c r="K657" s="401"/>
    </row>
    <row r="658" spans="1:11" x14ac:dyDescent="0.3">
      <c r="A658" s="407"/>
      <c r="B658" s="398"/>
      <c r="K658" s="401"/>
    </row>
    <row r="659" spans="1:11" x14ac:dyDescent="0.3">
      <c r="A659" s="407"/>
      <c r="B659" s="398"/>
      <c r="K659" s="401"/>
    </row>
    <row r="660" spans="1:11" x14ac:dyDescent="0.3">
      <c r="A660" s="407"/>
      <c r="B660" s="398"/>
      <c r="K660" s="401"/>
    </row>
    <row r="661" spans="1:11" x14ac:dyDescent="0.3">
      <c r="A661" s="407"/>
      <c r="B661" s="398"/>
      <c r="K661" s="401"/>
    </row>
    <row r="662" spans="1:11" x14ac:dyDescent="0.3">
      <c r="A662" s="407"/>
      <c r="B662" s="398"/>
      <c r="K662" s="401"/>
    </row>
    <row r="663" spans="1:11" x14ac:dyDescent="0.3">
      <c r="A663" s="407"/>
      <c r="B663" s="398"/>
      <c r="K663" s="401"/>
    </row>
    <row r="664" spans="1:11" x14ac:dyDescent="0.3">
      <c r="A664" s="407"/>
      <c r="B664" s="398"/>
      <c r="K664" s="401"/>
    </row>
    <row r="665" spans="1:11" x14ac:dyDescent="0.3">
      <c r="A665" s="407"/>
      <c r="B665" s="398"/>
      <c r="K665" s="401"/>
    </row>
    <row r="666" spans="1:11" x14ac:dyDescent="0.3">
      <c r="A666" s="407"/>
      <c r="B666" s="398"/>
      <c r="K666" s="401"/>
    </row>
    <row r="667" spans="1:11" x14ac:dyDescent="0.3">
      <c r="A667" s="407"/>
      <c r="B667" s="398"/>
      <c r="K667" s="401"/>
    </row>
    <row r="668" spans="1:11" x14ac:dyDescent="0.3">
      <c r="A668" s="407"/>
      <c r="B668" s="398"/>
      <c r="K668" s="401"/>
    </row>
    <row r="669" spans="1:11" x14ac:dyDescent="0.3">
      <c r="A669" s="407"/>
      <c r="B669" s="398"/>
      <c r="K669" s="401"/>
    </row>
    <row r="670" spans="1:11" x14ac:dyDescent="0.3">
      <c r="A670" s="407"/>
      <c r="B670" s="398"/>
      <c r="K670" s="401"/>
    </row>
    <row r="671" spans="1:11" x14ac:dyDescent="0.3">
      <c r="A671" s="407"/>
      <c r="B671" s="398"/>
      <c r="K671" s="401"/>
    </row>
    <row r="672" spans="1:11" x14ac:dyDescent="0.3">
      <c r="A672" s="407"/>
      <c r="B672" s="398"/>
      <c r="K672" s="401"/>
    </row>
    <row r="673" spans="1:11" x14ac:dyDescent="0.3">
      <c r="A673" s="407"/>
      <c r="B673" s="398"/>
      <c r="K673" s="401"/>
    </row>
    <row r="674" spans="1:11" x14ac:dyDescent="0.3">
      <c r="A674" s="407"/>
      <c r="B674" s="398"/>
      <c r="K674" s="401"/>
    </row>
    <row r="675" spans="1:11" x14ac:dyDescent="0.3">
      <c r="A675" s="407"/>
      <c r="B675" s="398"/>
      <c r="K675" s="401"/>
    </row>
    <row r="676" spans="1:11" x14ac:dyDescent="0.3">
      <c r="A676" s="407"/>
      <c r="B676" s="398"/>
      <c r="K676" s="401"/>
    </row>
    <row r="677" spans="1:11" x14ac:dyDescent="0.3">
      <c r="A677" s="407"/>
      <c r="B677" s="398"/>
      <c r="K677" s="401"/>
    </row>
    <row r="678" spans="1:11" x14ac:dyDescent="0.3">
      <c r="A678" s="407"/>
      <c r="B678" s="398"/>
      <c r="K678" s="401"/>
    </row>
    <row r="679" spans="1:11" x14ac:dyDescent="0.3">
      <c r="A679" s="407"/>
      <c r="B679" s="398"/>
      <c r="K679" s="401"/>
    </row>
    <row r="680" spans="1:11" x14ac:dyDescent="0.3">
      <c r="A680" s="407"/>
      <c r="B680" s="398"/>
      <c r="K680" s="401"/>
    </row>
    <row r="681" spans="1:11" x14ac:dyDescent="0.3">
      <c r="A681" s="407"/>
      <c r="B681" s="398"/>
      <c r="K681" s="401"/>
    </row>
    <row r="682" spans="1:11" x14ac:dyDescent="0.3">
      <c r="A682" s="407"/>
      <c r="B682" s="398"/>
      <c r="K682" s="401"/>
    </row>
    <row r="683" spans="1:11" x14ac:dyDescent="0.3">
      <c r="A683" s="407"/>
      <c r="B683" s="398"/>
      <c r="K683" s="401"/>
    </row>
    <row r="684" spans="1:11" x14ac:dyDescent="0.3">
      <c r="A684" s="407"/>
      <c r="B684" s="398"/>
      <c r="K684" s="401"/>
    </row>
    <row r="685" spans="1:11" x14ac:dyDescent="0.3">
      <c r="A685" s="407"/>
      <c r="B685" s="398"/>
      <c r="K685" s="401"/>
    </row>
    <row r="686" spans="1:11" x14ac:dyDescent="0.3">
      <c r="A686" s="407"/>
      <c r="B686" s="398"/>
      <c r="K686" s="401"/>
    </row>
    <row r="687" spans="1:11" x14ac:dyDescent="0.3">
      <c r="A687" s="407"/>
      <c r="B687" s="398"/>
      <c r="K687" s="401"/>
    </row>
    <row r="688" spans="1:11" x14ac:dyDescent="0.3">
      <c r="A688" s="407"/>
      <c r="B688" s="398"/>
      <c r="K688" s="401"/>
    </row>
    <row r="689" spans="1:11" x14ac:dyDescent="0.3">
      <c r="A689" s="407"/>
      <c r="B689" s="398"/>
      <c r="K689" s="401"/>
    </row>
    <row r="690" spans="1:11" x14ac:dyDescent="0.3">
      <c r="A690" s="407"/>
      <c r="B690" s="398"/>
      <c r="K690" s="401"/>
    </row>
    <row r="691" spans="1:11" x14ac:dyDescent="0.3">
      <c r="A691" s="407"/>
      <c r="B691" s="398"/>
      <c r="K691" s="401"/>
    </row>
    <row r="692" spans="1:11" x14ac:dyDescent="0.3">
      <c r="A692" s="407"/>
      <c r="B692" s="398"/>
      <c r="K692" s="401"/>
    </row>
    <row r="693" spans="1:11" x14ac:dyDescent="0.3">
      <c r="A693" s="407"/>
      <c r="B693" s="398"/>
      <c r="K693" s="401"/>
    </row>
    <row r="694" spans="1:11" x14ac:dyDescent="0.3">
      <c r="A694" s="407"/>
      <c r="B694" s="398"/>
      <c r="K694" s="401"/>
    </row>
    <row r="695" spans="1:11" x14ac:dyDescent="0.3">
      <c r="A695" s="407"/>
      <c r="B695" s="398"/>
      <c r="K695" s="401"/>
    </row>
    <row r="696" spans="1:11" x14ac:dyDescent="0.3">
      <c r="A696" s="407"/>
      <c r="B696" s="398"/>
      <c r="K696" s="401"/>
    </row>
    <row r="697" spans="1:11" x14ac:dyDescent="0.3">
      <c r="A697" s="407"/>
      <c r="B697" s="398"/>
      <c r="K697" s="401"/>
    </row>
    <row r="698" spans="1:11" x14ac:dyDescent="0.3">
      <c r="A698" s="407"/>
      <c r="B698" s="398"/>
      <c r="K698" s="401"/>
    </row>
    <row r="699" spans="1:11" x14ac:dyDescent="0.3">
      <c r="A699" s="407"/>
      <c r="B699" s="398"/>
      <c r="K699" s="401"/>
    </row>
    <row r="700" spans="1:11" x14ac:dyDescent="0.3">
      <c r="A700" s="407"/>
      <c r="B700" s="398"/>
      <c r="K700" s="401"/>
    </row>
    <row r="701" spans="1:11" x14ac:dyDescent="0.3">
      <c r="A701" s="407"/>
      <c r="B701" s="398"/>
      <c r="K701" s="401"/>
    </row>
    <row r="702" spans="1:11" x14ac:dyDescent="0.3">
      <c r="A702" s="407"/>
      <c r="B702" s="398"/>
      <c r="K702" s="401"/>
    </row>
    <row r="703" spans="1:11" x14ac:dyDescent="0.3">
      <c r="A703" s="407"/>
      <c r="B703" s="398"/>
      <c r="K703" s="401"/>
    </row>
    <row r="704" spans="1:11" x14ac:dyDescent="0.3">
      <c r="A704" s="407"/>
      <c r="B704" s="398"/>
      <c r="K704" s="401"/>
    </row>
    <row r="705" spans="1:11" x14ac:dyDescent="0.3">
      <c r="A705" s="407"/>
      <c r="B705" s="398"/>
      <c r="K705" s="401"/>
    </row>
    <row r="706" spans="1:11" x14ac:dyDescent="0.3">
      <c r="A706" s="407"/>
      <c r="B706" s="398"/>
      <c r="K706" s="401"/>
    </row>
    <row r="707" spans="1:11" x14ac:dyDescent="0.3">
      <c r="A707" s="407"/>
      <c r="B707" s="398"/>
      <c r="K707" s="401"/>
    </row>
    <row r="708" spans="1:11" x14ac:dyDescent="0.3">
      <c r="A708" s="407"/>
      <c r="B708" s="398"/>
      <c r="K708" s="401"/>
    </row>
    <row r="709" spans="1:11" x14ac:dyDescent="0.3">
      <c r="A709" s="407"/>
      <c r="B709" s="398"/>
      <c r="K709" s="401"/>
    </row>
    <row r="710" spans="1:11" x14ac:dyDescent="0.3">
      <c r="A710" s="407"/>
      <c r="B710" s="398"/>
      <c r="K710" s="401"/>
    </row>
    <row r="711" spans="1:11" x14ac:dyDescent="0.3">
      <c r="A711" s="407"/>
      <c r="B711" s="398"/>
      <c r="K711" s="401"/>
    </row>
    <row r="712" spans="1:11" x14ac:dyDescent="0.3">
      <c r="A712" s="407"/>
      <c r="B712" s="398"/>
      <c r="K712" s="401"/>
    </row>
    <row r="713" spans="1:11" x14ac:dyDescent="0.3">
      <c r="A713" s="407"/>
      <c r="B713" s="398"/>
      <c r="K713" s="401"/>
    </row>
    <row r="714" spans="1:11" x14ac:dyDescent="0.3">
      <c r="A714" s="407"/>
      <c r="B714" s="398"/>
      <c r="K714" s="401"/>
    </row>
    <row r="715" spans="1:11" x14ac:dyDescent="0.3">
      <c r="A715" s="407"/>
      <c r="B715" s="398"/>
      <c r="K715" s="401"/>
    </row>
    <row r="716" spans="1:11" x14ac:dyDescent="0.3">
      <c r="A716" s="407"/>
      <c r="B716" s="398"/>
      <c r="K716" s="401"/>
    </row>
    <row r="717" spans="1:11" x14ac:dyDescent="0.3">
      <c r="A717" s="407"/>
      <c r="B717" s="398"/>
      <c r="K717" s="401"/>
    </row>
    <row r="718" spans="1:11" x14ac:dyDescent="0.3">
      <c r="A718" s="407"/>
      <c r="B718" s="398"/>
      <c r="K718" s="401"/>
    </row>
    <row r="719" spans="1:11" x14ac:dyDescent="0.3">
      <c r="A719" s="407"/>
      <c r="B719" s="398"/>
      <c r="K719" s="401"/>
    </row>
    <row r="720" spans="1:11" x14ac:dyDescent="0.3">
      <c r="A720" s="407"/>
      <c r="B720" s="398"/>
      <c r="K720" s="401"/>
    </row>
    <row r="721" spans="1:11" x14ac:dyDescent="0.3">
      <c r="A721" s="407"/>
      <c r="B721" s="398"/>
      <c r="K721" s="401"/>
    </row>
    <row r="722" spans="1:11" x14ac:dyDescent="0.3">
      <c r="A722" s="407"/>
      <c r="B722" s="398"/>
      <c r="K722" s="401"/>
    </row>
    <row r="723" spans="1:11" x14ac:dyDescent="0.3">
      <c r="A723" s="407"/>
      <c r="B723" s="398"/>
      <c r="K723" s="401"/>
    </row>
    <row r="724" spans="1:11" x14ac:dyDescent="0.3">
      <c r="A724" s="407"/>
      <c r="B724" s="398"/>
      <c r="K724" s="401"/>
    </row>
    <row r="725" spans="1:11" x14ac:dyDescent="0.3">
      <c r="A725" s="407"/>
      <c r="B725" s="398"/>
      <c r="K725" s="401"/>
    </row>
    <row r="726" spans="1:11" x14ac:dyDescent="0.3">
      <c r="A726" s="407"/>
      <c r="B726" s="398"/>
      <c r="K726" s="401"/>
    </row>
    <row r="727" spans="1:11" x14ac:dyDescent="0.3">
      <c r="A727" s="407"/>
      <c r="B727" s="398"/>
      <c r="K727" s="401"/>
    </row>
    <row r="728" spans="1:11" x14ac:dyDescent="0.3">
      <c r="A728" s="407"/>
      <c r="B728" s="398"/>
      <c r="K728" s="401"/>
    </row>
    <row r="729" spans="1:11" x14ac:dyDescent="0.3">
      <c r="A729" s="407"/>
      <c r="B729" s="398"/>
      <c r="K729" s="401"/>
    </row>
    <row r="730" spans="1:11" x14ac:dyDescent="0.3">
      <c r="A730" s="407"/>
      <c r="B730" s="398"/>
      <c r="K730" s="401"/>
    </row>
    <row r="731" spans="1:11" x14ac:dyDescent="0.3">
      <c r="A731" s="407"/>
      <c r="B731" s="398"/>
      <c r="K731" s="401"/>
    </row>
    <row r="732" spans="1:11" x14ac:dyDescent="0.3">
      <c r="A732" s="407"/>
      <c r="B732" s="398"/>
      <c r="K732" s="401"/>
    </row>
    <row r="733" spans="1:11" x14ac:dyDescent="0.3">
      <c r="A733" s="407"/>
      <c r="B733" s="398"/>
      <c r="K733" s="401"/>
    </row>
    <row r="734" spans="1:11" x14ac:dyDescent="0.3">
      <c r="A734" s="407"/>
      <c r="B734" s="398"/>
      <c r="K734" s="401"/>
    </row>
    <row r="735" spans="1:11" x14ac:dyDescent="0.3">
      <c r="A735" s="407"/>
      <c r="B735" s="398"/>
      <c r="K735" s="401"/>
    </row>
    <row r="736" spans="1:11" x14ac:dyDescent="0.3">
      <c r="A736" s="407"/>
      <c r="B736" s="398"/>
      <c r="K736" s="401"/>
    </row>
    <row r="737" spans="1:11" x14ac:dyDescent="0.3">
      <c r="A737" s="407"/>
      <c r="B737" s="398"/>
      <c r="K737" s="401"/>
    </row>
    <row r="738" spans="1:11" x14ac:dyDescent="0.3">
      <c r="A738" s="407"/>
      <c r="B738" s="398"/>
      <c r="K738" s="401"/>
    </row>
    <row r="739" spans="1:11" x14ac:dyDescent="0.3">
      <c r="A739" s="407"/>
      <c r="B739" s="398"/>
      <c r="K739" s="401"/>
    </row>
    <row r="740" spans="1:11" x14ac:dyDescent="0.3">
      <c r="A740" s="407"/>
      <c r="B740" s="398"/>
      <c r="K740" s="401"/>
    </row>
    <row r="741" spans="1:11" x14ac:dyDescent="0.3">
      <c r="A741" s="407"/>
      <c r="B741" s="398"/>
      <c r="K741" s="401"/>
    </row>
    <row r="742" spans="1:11" x14ac:dyDescent="0.3">
      <c r="A742" s="407"/>
      <c r="B742" s="398"/>
      <c r="K742" s="401"/>
    </row>
    <row r="743" spans="1:11" x14ac:dyDescent="0.3">
      <c r="A743" s="407"/>
      <c r="B743" s="398"/>
      <c r="K743" s="401"/>
    </row>
    <row r="744" spans="1:11" x14ac:dyDescent="0.3">
      <c r="A744" s="407"/>
      <c r="B744" s="398"/>
      <c r="K744" s="401"/>
    </row>
    <row r="745" spans="1:11" x14ac:dyDescent="0.3">
      <c r="A745" s="407"/>
      <c r="B745" s="398"/>
      <c r="K745" s="401"/>
    </row>
    <row r="746" spans="1:11" x14ac:dyDescent="0.3">
      <c r="A746" s="407"/>
      <c r="B746" s="398"/>
      <c r="K746" s="401"/>
    </row>
    <row r="747" spans="1:11" x14ac:dyDescent="0.3">
      <c r="A747" s="407"/>
      <c r="B747" s="398"/>
      <c r="K747" s="401"/>
    </row>
    <row r="748" spans="1:11" x14ac:dyDescent="0.3">
      <c r="A748" s="407"/>
      <c r="B748" s="398"/>
      <c r="K748" s="401"/>
    </row>
    <row r="749" spans="1:11" x14ac:dyDescent="0.3">
      <c r="A749" s="407"/>
      <c r="B749" s="398"/>
      <c r="K749" s="401"/>
    </row>
    <row r="750" spans="1:11" x14ac:dyDescent="0.3">
      <c r="A750" s="407"/>
      <c r="B750" s="398"/>
      <c r="K750" s="401"/>
    </row>
    <row r="751" spans="1:11" x14ac:dyDescent="0.3">
      <c r="A751" s="407"/>
      <c r="B751" s="398"/>
      <c r="K751" s="401"/>
    </row>
    <row r="752" spans="1:11" x14ac:dyDescent="0.3">
      <c r="A752" s="407"/>
      <c r="B752" s="398"/>
      <c r="K752" s="401"/>
    </row>
    <row r="753" spans="1:11" x14ac:dyDescent="0.3">
      <c r="A753" s="407"/>
      <c r="B753" s="398"/>
      <c r="K753" s="401"/>
    </row>
    <row r="754" spans="1:11" x14ac:dyDescent="0.3">
      <c r="A754" s="407"/>
      <c r="B754" s="398"/>
      <c r="K754" s="401"/>
    </row>
    <row r="755" spans="1:11" x14ac:dyDescent="0.3">
      <c r="A755" s="407"/>
      <c r="B755" s="398"/>
      <c r="K755" s="401"/>
    </row>
    <row r="756" spans="1:11" x14ac:dyDescent="0.3">
      <c r="A756" s="407"/>
      <c r="B756" s="398"/>
      <c r="K756" s="401"/>
    </row>
    <row r="757" spans="1:11" x14ac:dyDescent="0.3">
      <c r="A757" s="407"/>
      <c r="B757" s="398"/>
      <c r="K757" s="401"/>
    </row>
    <row r="758" spans="1:11" x14ac:dyDescent="0.3">
      <c r="A758" s="407"/>
      <c r="B758" s="398"/>
      <c r="K758" s="401"/>
    </row>
    <row r="759" spans="1:11" x14ac:dyDescent="0.3">
      <c r="A759" s="407"/>
      <c r="B759" s="398"/>
      <c r="K759" s="401"/>
    </row>
    <row r="760" spans="1:11" x14ac:dyDescent="0.3">
      <c r="A760" s="407"/>
      <c r="B760" s="398"/>
      <c r="K760" s="401"/>
    </row>
    <row r="761" spans="1:11" x14ac:dyDescent="0.3">
      <c r="A761" s="407"/>
      <c r="B761" s="398"/>
      <c r="K761" s="401"/>
    </row>
    <row r="762" spans="1:11" x14ac:dyDescent="0.3">
      <c r="A762" s="407"/>
      <c r="B762" s="398"/>
      <c r="K762" s="401"/>
    </row>
    <row r="763" spans="1:11" x14ac:dyDescent="0.3">
      <c r="A763" s="407"/>
      <c r="B763" s="398"/>
      <c r="K763" s="401"/>
    </row>
    <row r="764" spans="1:11" x14ac:dyDescent="0.3">
      <c r="A764" s="407"/>
      <c r="B764" s="398"/>
      <c r="K764" s="401"/>
    </row>
    <row r="765" spans="1:11" x14ac:dyDescent="0.3">
      <c r="A765" s="407"/>
      <c r="B765" s="398"/>
      <c r="K765" s="401"/>
    </row>
    <row r="766" spans="1:11" x14ac:dyDescent="0.3">
      <c r="A766" s="407"/>
      <c r="B766" s="398"/>
      <c r="K766" s="401"/>
    </row>
    <row r="767" spans="1:11" x14ac:dyDescent="0.3">
      <c r="A767" s="407"/>
      <c r="B767" s="398"/>
      <c r="K767" s="401"/>
    </row>
    <row r="768" spans="1:11" x14ac:dyDescent="0.3">
      <c r="A768" s="407"/>
      <c r="B768" s="398"/>
      <c r="K768" s="401"/>
    </row>
    <row r="769" spans="1:11" x14ac:dyDescent="0.3">
      <c r="A769" s="407"/>
      <c r="B769" s="398"/>
      <c r="K769" s="401"/>
    </row>
    <row r="770" spans="1:11" x14ac:dyDescent="0.3">
      <c r="A770" s="407"/>
      <c r="B770" s="398"/>
      <c r="K770" s="401"/>
    </row>
    <row r="771" spans="1:11" x14ac:dyDescent="0.3">
      <c r="A771" s="407"/>
      <c r="B771" s="398"/>
      <c r="K771" s="401"/>
    </row>
    <row r="772" spans="1:11" x14ac:dyDescent="0.3">
      <c r="A772" s="407"/>
      <c r="B772" s="398"/>
      <c r="K772" s="401"/>
    </row>
    <row r="773" spans="1:11" x14ac:dyDescent="0.3">
      <c r="A773" s="407"/>
      <c r="B773" s="398"/>
      <c r="K773" s="401"/>
    </row>
    <row r="774" spans="1:11" x14ac:dyDescent="0.3">
      <c r="A774" s="407"/>
      <c r="B774" s="398"/>
      <c r="K774" s="401"/>
    </row>
    <row r="775" spans="1:11" x14ac:dyDescent="0.3">
      <c r="A775" s="407"/>
      <c r="B775" s="398"/>
      <c r="K775" s="401"/>
    </row>
    <row r="776" spans="1:11" x14ac:dyDescent="0.3">
      <c r="A776" s="407"/>
      <c r="B776" s="398"/>
      <c r="K776" s="401"/>
    </row>
    <row r="777" spans="1:11" x14ac:dyDescent="0.3">
      <c r="A777" s="407"/>
      <c r="B777" s="398"/>
      <c r="K777" s="401"/>
    </row>
    <row r="778" spans="1:11" x14ac:dyDescent="0.3">
      <c r="A778" s="407"/>
      <c r="B778" s="398"/>
      <c r="K778" s="401"/>
    </row>
    <row r="779" spans="1:11" x14ac:dyDescent="0.3">
      <c r="A779" s="407"/>
      <c r="B779" s="398"/>
      <c r="K779" s="401"/>
    </row>
    <row r="780" spans="1:11" x14ac:dyDescent="0.3">
      <c r="A780" s="407"/>
      <c r="B780" s="398"/>
      <c r="K780" s="401"/>
    </row>
    <row r="781" spans="1:11" x14ac:dyDescent="0.3">
      <c r="A781" s="407"/>
      <c r="B781" s="398"/>
      <c r="K781" s="401"/>
    </row>
    <row r="782" spans="1:11" x14ac:dyDescent="0.3">
      <c r="A782" s="407"/>
      <c r="B782" s="398"/>
      <c r="K782" s="401"/>
    </row>
    <row r="783" spans="1:11" x14ac:dyDescent="0.3">
      <c r="A783" s="407"/>
      <c r="B783" s="398"/>
      <c r="K783" s="401"/>
    </row>
    <row r="784" spans="1:11" x14ac:dyDescent="0.3">
      <c r="A784" s="407"/>
      <c r="B784" s="398"/>
      <c r="K784" s="401"/>
    </row>
    <row r="785" spans="1:11" x14ac:dyDescent="0.3">
      <c r="A785" s="407"/>
      <c r="B785" s="398"/>
      <c r="K785" s="401"/>
    </row>
    <row r="786" spans="1:11" x14ac:dyDescent="0.3">
      <c r="A786" s="407"/>
      <c r="B786" s="398"/>
      <c r="K786" s="401"/>
    </row>
    <row r="787" spans="1:11" x14ac:dyDescent="0.3">
      <c r="A787" s="407"/>
      <c r="B787" s="398"/>
      <c r="K787" s="401"/>
    </row>
    <row r="788" spans="1:11" x14ac:dyDescent="0.3">
      <c r="A788" s="407"/>
      <c r="B788" s="398"/>
      <c r="K788" s="401"/>
    </row>
    <row r="789" spans="1:11" x14ac:dyDescent="0.3">
      <c r="A789" s="407"/>
      <c r="B789" s="398"/>
      <c r="K789" s="401"/>
    </row>
    <row r="790" spans="1:11" x14ac:dyDescent="0.3">
      <c r="A790" s="407"/>
      <c r="B790" s="398"/>
      <c r="K790" s="401"/>
    </row>
    <row r="791" spans="1:11" x14ac:dyDescent="0.3">
      <c r="A791" s="407"/>
      <c r="B791" s="398"/>
      <c r="K791" s="401"/>
    </row>
    <row r="792" spans="1:11" x14ac:dyDescent="0.3">
      <c r="A792" s="407"/>
      <c r="B792" s="398"/>
      <c r="K792" s="401"/>
    </row>
    <row r="793" spans="1:11" x14ac:dyDescent="0.3">
      <c r="A793" s="407"/>
      <c r="B793" s="398"/>
      <c r="K793" s="401"/>
    </row>
    <row r="794" spans="1:11" x14ac:dyDescent="0.3">
      <c r="A794" s="407"/>
      <c r="B794" s="398"/>
      <c r="K794" s="401"/>
    </row>
    <row r="795" spans="1:11" x14ac:dyDescent="0.3">
      <c r="A795" s="407"/>
      <c r="B795" s="398"/>
      <c r="K795" s="401"/>
    </row>
    <row r="796" spans="1:11" x14ac:dyDescent="0.3">
      <c r="A796" s="407"/>
      <c r="B796" s="398"/>
      <c r="K796" s="401"/>
    </row>
    <row r="797" spans="1:11" x14ac:dyDescent="0.3">
      <c r="A797" s="407"/>
      <c r="B797" s="398"/>
      <c r="K797" s="401"/>
    </row>
    <row r="798" spans="1:11" x14ac:dyDescent="0.3">
      <c r="A798" s="407"/>
      <c r="B798" s="398"/>
      <c r="K798" s="401"/>
    </row>
    <row r="799" spans="1:11" x14ac:dyDescent="0.3">
      <c r="A799" s="407"/>
      <c r="B799" s="398"/>
      <c r="K799" s="401"/>
    </row>
    <row r="800" spans="1:11" x14ac:dyDescent="0.3">
      <c r="A800" s="407"/>
      <c r="B800" s="398"/>
      <c r="K800" s="401"/>
    </row>
    <row r="801" spans="1:11" x14ac:dyDescent="0.3">
      <c r="A801" s="407"/>
      <c r="B801" s="398"/>
      <c r="K801" s="401"/>
    </row>
    <row r="802" spans="1:11" x14ac:dyDescent="0.3">
      <c r="A802" s="407"/>
      <c r="B802" s="398"/>
      <c r="K802" s="401"/>
    </row>
    <row r="803" spans="1:11" x14ac:dyDescent="0.3">
      <c r="A803" s="407"/>
      <c r="B803" s="398"/>
      <c r="K803" s="401"/>
    </row>
    <row r="804" spans="1:11" x14ac:dyDescent="0.3">
      <c r="A804" s="407"/>
      <c r="B804" s="398"/>
      <c r="K804" s="401"/>
    </row>
    <row r="805" spans="1:11" x14ac:dyDescent="0.3">
      <c r="A805" s="407"/>
      <c r="B805" s="398"/>
      <c r="K805" s="401"/>
    </row>
    <row r="806" spans="1:11" x14ac:dyDescent="0.3">
      <c r="A806" s="407"/>
      <c r="B806" s="398"/>
      <c r="K806" s="401"/>
    </row>
    <row r="807" spans="1:11" x14ac:dyDescent="0.3">
      <c r="A807" s="407"/>
      <c r="B807" s="398"/>
      <c r="K807" s="401"/>
    </row>
    <row r="808" spans="1:11" x14ac:dyDescent="0.3">
      <c r="A808" s="407"/>
      <c r="B808" s="398"/>
      <c r="K808" s="401"/>
    </row>
    <row r="809" spans="1:11" x14ac:dyDescent="0.3">
      <c r="A809" s="407"/>
      <c r="B809" s="398"/>
      <c r="K809" s="401"/>
    </row>
    <row r="810" spans="1:11" x14ac:dyDescent="0.3">
      <c r="A810" s="407"/>
      <c r="B810" s="398"/>
      <c r="K810" s="401"/>
    </row>
    <row r="811" spans="1:11" x14ac:dyDescent="0.3">
      <c r="A811" s="407"/>
      <c r="B811" s="398"/>
      <c r="K811" s="401"/>
    </row>
    <row r="812" spans="1:11" x14ac:dyDescent="0.3">
      <c r="A812" s="407"/>
      <c r="B812" s="398"/>
      <c r="K812" s="401"/>
    </row>
    <row r="813" spans="1:11" x14ac:dyDescent="0.3">
      <c r="A813" s="407"/>
      <c r="B813" s="398"/>
      <c r="K813" s="401"/>
    </row>
    <row r="814" spans="1:11" x14ac:dyDescent="0.3">
      <c r="A814" s="407"/>
      <c r="B814" s="398"/>
      <c r="K814" s="401"/>
    </row>
    <row r="815" spans="1:11" x14ac:dyDescent="0.3">
      <c r="A815" s="407"/>
      <c r="B815" s="398"/>
      <c r="K815" s="401"/>
    </row>
    <row r="816" spans="1:11" x14ac:dyDescent="0.3">
      <c r="A816" s="407"/>
      <c r="B816" s="398"/>
      <c r="K816" s="401"/>
    </row>
    <row r="817" spans="1:11" x14ac:dyDescent="0.3">
      <c r="A817" s="407"/>
      <c r="B817" s="398"/>
      <c r="K817" s="401"/>
    </row>
    <row r="818" spans="1:11" x14ac:dyDescent="0.3">
      <c r="A818" s="407"/>
      <c r="B818" s="398"/>
      <c r="K818" s="401"/>
    </row>
    <row r="819" spans="1:11" x14ac:dyDescent="0.3">
      <c r="A819" s="407"/>
      <c r="B819" s="398"/>
      <c r="K819" s="401"/>
    </row>
    <row r="820" spans="1:11" x14ac:dyDescent="0.3">
      <c r="A820" s="407"/>
      <c r="B820" s="398"/>
      <c r="K820" s="401"/>
    </row>
    <row r="821" spans="1:11" x14ac:dyDescent="0.3">
      <c r="A821" s="407"/>
      <c r="B821" s="398"/>
      <c r="K821" s="401"/>
    </row>
    <row r="822" spans="1:11" x14ac:dyDescent="0.3">
      <c r="A822" s="407"/>
      <c r="B822" s="398"/>
      <c r="K822" s="401"/>
    </row>
    <row r="823" spans="1:11" x14ac:dyDescent="0.3">
      <c r="A823" s="407"/>
      <c r="B823" s="398"/>
      <c r="K823" s="401"/>
    </row>
    <row r="824" spans="1:11" x14ac:dyDescent="0.3">
      <c r="A824" s="407"/>
      <c r="B824" s="398"/>
      <c r="K824" s="401"/>
    </row>
    <row r="825" spans="1:11" x14ac:dyDescent="0.3">
      <c r="A825" s="407"/>
      <c r="B825" s="398"/>
      <c r="K825" s="401"/>
    </row>
    <row r="826" spans="1:11" x14ac:dyDescent="0.3">
      <c r="A826" s="407"/>
      <c r="B826" s="398"/>
      <c r="K826" s="401"/>
    </row>
    <row r="827" spans="1:11" x14ac:dyDescent="0.3">
      <c r="A827" s="407"/>
      <c r="B827" s="398"/>
      <c r="K827" s="401"/>
    </row>
    <row r="828" spans="1:11" x14ac:dyDescent="0.3">
      <c r="A828" s="407"/>
      <c r="B828" s="398"/>
      <c r="K828" s="401"/>
    </row>
    <row r="829" spans="1:11" x14ac:dyDescent="0.3">
      <c r="A829" s="407"/>
      <c r="B829" s="398"/>
      <c r="K829" s="401"/>
    </row>
    <row r="830" spans="1:11" x14ac:dyDescent="0.3">
      <c r="A830" s="407"/>
      <c r="B830" s="398"/>
      <c r="K830" s="401"/>
    </row>
    <row r="831" spans="1:11" x14ac:dyDescent="0.3">
      <c r="A831" s="407"/>
      <c r="B831" s="398"/>
      <c r="K831" s="401"/>
    </row>
    <row r="832" spans="1:11" x14ac:dyDescent="0.3">
      <c r="A832" s="407"/>
      <c r="B832" s="398"/>
      <c r="K832" s="401"/>
    </row>
    <row r="833" spans="1:11" x14ac:dyDescent="0.3">
      <c r="A833" s="407"/>
      <c r="B833" s="398"/>
      <c r="K833" s="401"/>
    </row>
    <row r="834" spans="1:11" x14ac:dyDescent="0.3">
      <c r="A834" s="407"/>
      <c r="B834" s="398"/>
      <c r="K834" s="401"/>
    </row>
    <row r="835" spans="1:11" x14ac:dyDescent="0.3">
      <c r="A835" s="407"/>
      <c r="B835" s="398"/>
      <c r="K835" s="401"/>
    </row>
    <row r="836" spans="1:11" x14ac:dyDescent="0.3">
      <c r="A836" s="407"/>
      <c r="B836" s="398"/>
      <c r="K836" s="401"/>
    </row>
    <row r="837" spans="1:11" x14ac:dyDescent="0.3">
      <c r="A837" s="407"/>
      <c r="B837" s="398"/>
      <c r="K837" s="401"/>
    </row>
    <row r="838" spans="1:11" x14ac:dyDescent="0.3">
      <c r="A838" s="407"/>
      <c r="B838" s="398"/>
      <c r="K838" s="401"/>
    </row>
    <row r="839" spans="1:11" x14ac:dyDescent="0.3">
      <c r="A839" s="407"/>
      <c r="B839" s="398"/>
      <c r="K839" s="401"/>
    </row>
    <row r="840" spans="1:11" x14ac:dyDescent="0.3">
      <c r="A840" s="407"/>
      <c r="B840" s="398"/>
      <c r="K840" s="401"/>
    </row>
    <row r="841" spans="1:11" x14ac:dyDescent="0.3">
      <c r="A841" s="407"/>
      <c r="B841" s="398"/>
      <c r="K841" s="401"/>
    </row>
    <row r="842" spans="1:11" x14ac:dyDescent="0.3">
      <c r="A842" s="407"/>
      <c r="B842" s="398"/>
      <c r="K842" s="401"/>
    </row>
    <row r="843" spans="1:11" x14ac:dyDescent="0.3">
      <c r="A843" s="407"/>
      <c r="B843" s="398"/>
      <c r="K843" s="401"/>
    </row>
    <row r="844" spans="1:11" x14ac:dyDescent="0.3">
      <c r="A844" s="407"/>
      <c r="B844" s="398"/>
      <c r="K844" s="401"/>
    </row>
    <row r="845" spans="1:11" x14ac:dyDescent="0.3">
      <c r="A845" s="407"/>
      <c r="B845" s="398"/>
      <c r="K845" s="401"/>
    </row>
    <row r="846" spans="1:11" x14ac:dyDescent="0.3">
      <c r="A846" s="407"/>
      <c r="B846" s="398"/>
      <c r="K846" s="401"/>
    </row>
    <row r="847" spans="1:11" x14ac:dyDescent="0.3">
      <c r="A847" s="407"/>
      <c r="B847" s="398"/>
      <c r="K847" s="401"/>
    </row>
    <row r="848" spans="1:11" x14ac:dyDescent="0.3">
      <c r="A848" s="407"/>
      <c r="B848" s="398"/>
      <c r="K848" s="401"/>
    </row>
    <row r="849" spans="1:11" x14ac:dyDescent="0.3">
      <c r="A849" s="407"/>
      <c r="B849" s="398"/>
      <c r="K849" s="401"/>
    </row>
    <row r="850" spans="1:11" x14ac:dyDescent="0.3">
      <c r="A850" s="407"/>
      <c r="B850" s="398"/>
      <c r="K850" s="401"/>
    </row>
    <row r="851" spans="1:11" x14ac:dyDescent="0.3">
      <c r="A851" s="407"/>
      <c r="B851" s="398"/>
      <c r="K851" s="401"/>
    </row>
    <row r="852" spans="1:11" x14ac:dyDescent="0.3">
      <c r="A852" s="407"/>
      <c r="B852" s="398"/>
      <c r="K852" s="401"/>
    </row>
    <row r="853" spans="1:11" x14ac:dyDescent="0.3">
      <c r="A853" s="407"/>
      <c r="B853" s="398"/>
      <c r="K853" s="401"/>
    </row>
    <row r="854" spans="1:11" x14ac:dyDescent="0.3">
      <c r="A854" s="407"/>
      <c r="B854" s="398"/>
      <c r="K854" s="401"/>
    </row>
    <row r="855" spans="1:11" x14ac:dyDescent="0.3">
      <c r="A855" s="407"/>
      <c r="B855" s="398"/>
      <c r="K855" s="401"/>
    </row>
    <row r="856" spans="1:11" x14ac:dyDescent="0.3">
      <c r="A856" s="407"/>
      <c r="B856" s="398"/>
      <c r="K856" s="401"/>
    </row>
    <row r="857" spans="1:11" x14ac:dyDescent="0.3">
      <c r="A857" s="407"/>
      <c r="B857" s="398"/>
      <c r="K857" s="401"/>
    </row>
    <row r="858" spans="1:11" x14ac:dyDescent="0.3">
      <c r="A858" s="407"/>
      <c r="B858" s="398"/>
      <c r="K858" s="401"/>
    </row>
    <row r="859" spans="1:11" x14ac:dyDescent="0.3">
      <c r="A859" s="407"/>
      <c r="B859" s="398"/>
      <c r="K859" s="401"/>
    </row>
    <row r="860" spans="1:11" x14ac:dyDescent="0.3">
      <c r="A860" s="407"/>
      <c r="B860" s="398"/>
      <c r="K860" s="401"/>
    </row>
    <row r="861" spans="1:11" x14ac:dyDescent="0.3">
      <c r="A861" s="407"/>
      <c r="B861" s="398"/>
      <c r="K861" s="401"/>
    </row>
    <row r="862" spans="1:11" x14ac:dyDescent="0.3">
      <c r="A862" s="407"/>
      <c r="B862" s="398"/>
      <c r="K862" s="401"/>
    </row>
    <row r="863" spans="1:11" x14ac:dyDescent="0.3">
      <c r="A863" s="407"/>
      <c r="B863" s="398"/>
      <c r="K863" s="401"/>
    </row>
    <row r="864" spans="1:11" x14ac:dyDescent="0.3">
      <c r="A864" s="407"/>
      <c r="B864" s="398"/>
      <c r="K864" s="401"/>
    </row>
    <row r="865" spans="1:11" x14ac:dyDescent="0.3">
      <c r="A865" s="407"/>
      <c r="B865" s="398"/>
      <c r="K865" s="401"/>
    </row>
    <row r="866" spans="1:11" x14ac:dyDescent="0.3">
      <c r="A866" s="407"/>
      <c r="B866" s="398"/>
      <c r="K866" s="401"/>
    </row>
    <row r="867" spans="1:11" x14ac:dyDescent="0.3">
      <c r="A867" s="407"/>
      <c r="B867" s="398"/>
      <c r="K867" s="401"/>
    </row>
    <row r="868" spans="1:11" x14ac:dyDescent="0.3">
      <c r="A868" s="407"/>
      <c r="B868" s="398"/>
      <c r="K868" s="401"/>
    </row>
    <row r="869" spans="1:11" x14ac:dyDescent="0.3">
      <c r="A869" s="407"/>
      <c r="B869" s="398"/>
      <c r="K869" s="401"/>
    </row>
    <row r="870" spans="1:11" x14ac:dyDescent="0.3">
      <c r="A870" s="407"/>
      <c r="B870" s="398"/>
      <c r="K870" s="401"/>
    </row>
    <row r="871" spans="1:11" x14ac:dyDescent="0.3">
      <c r="A871" s="407"/>
      <c r="B871" s="398"/>
      <c r="K871" s="401"/>
    </row>
    <row r="872" spans="1:11" x14ac:dyDescent="0.3">
      <c r="A872" s="407"/>
      <c r="B872" s="398"/>
      <c r="K872" s="401"/>
    </row>
    <row r="873" spans="1:11" x14ac:dyDescent="0.3">
      <c r="A873" s="407"/>
      <c r="B873" s="398"/>
      <c r="K873" s="401"/>
    </row>
    <row r="874" spans="1:11" x14ac:dyDescent="0.3">
      <c r="A874" s="407"/>
      <c r="B874" s="398"/>
      <c r="K874" s="401"/>
    </row>
    <row r="875" spans="1:11" x14ac:dyDescent="0.3">
      <c r="A875" s="407"/>
      <c r="B875" s="398"/>
      <c r="K875" s="401"/>
    </row>
    <row r="876" spans="1:11" x14ac:dyDescent="0.3">
      <c r="A876" s="407"/>
      <c r="B876" s="398"/>
      <c r="K876" s="401"/>
    </row>
    <row r="877" spans="1:11" x14ac:dyDescent="0.3">
      <c r="A877" s="407"/>
      <c r="B877" s="398"/>
      <c r="K877" s="401"/>
    </row>
    <row r="878" spans="1:11" x14ac:dyDescent="0.3">
      <c r="A878" s="407"/>
      <c r="B878" s="398"/>
      <c r="K878" s="401"/>
    </row>
    <row r="879" spans="1:11" x14ac:dyDescent="0.3">
      <c r="A879" s="407"/>
      <c r="B879" s="398"/>
      <c r="K879" s="401"/>
    </row>
    <row r="880" spans="1:11" x14ac:dyDescent="0.3">
      <c r="A880" s="407"/>
      <c r="B880" s="398"/>
      <c r="K880" s="401"/>
    </row>
    <row r="881" spans="1:11" x14ac:dyDescent="0.3">
      <c r="A881" s="407"/>
      <c r="B881" s="398"/>
      <c r="K881" s="401"/>
    </row>
    <row r="882" spans="1:11" x14ac:dyDescent="0.3">
      <c r="A882" s="407"/>
      <c r="B882" s="398"/>
      <c r="K882" s="401"/>
    </row>
    <row r="883" spans="1:11" x14ac:dyDescent="0.3">
      <c r="A883" s="407"/>
      <c r="B883" s="398"/>
      <c r="K883" s="401"/>
    </row>
    <row r="884" spans="1:11" x14ac:dyDescent="0.3">
      <c r="A884" s="407"/>
      <c r="B884" s="398"/>
      <c r="K884" s="401"/>
    </row>
    <row r="885" spans="1:11" x14ac:dyDescent="0.3">
      <c r="A885" s="407"/>
      <c r="B885" s="398"/>
      <c r="K885" s="401"/>
    </row>
    <row r="886" spans="1:11" x14ac:dyDescent="0.3">
      <c r="A886" s="407"/>
      <c r="B886" s="398"/>
      <c r="K886" s="401"/>
    </row>
    <row r="887" spans="1:11" x14ac:dyDescent="0.3">
      <c r="A887" s="407"/>
      <c r="B887" s="398"/>
      <c r="K887" s="401"/>
    </row>
    <row r="888" spans="1:11" x14ac:dyDescent="0.3">
      <c r="A888" s="407"/>
      <c r="B888" s="398"/>
      <c r="K888" s="401"/>
    </row>
    <row r="889" spans="1:11" x14ac:dyDescent="0.3">
      <c r="A889" s="407"/>
      <c r="B889" s="398"/>
      <c r="K889" s="401"/>
    </row>
    <row r="890" spans="1:11" x14ac:dyDescent="0.3">
      <c r="A890" s="407"/>
      <c r="B890" s="398"/>
      <c r="K890" s="401"/>
    </row>
    <row r="891" spans="1:11" x14ac:dyDescent="0.3">
      <c r="A891" s="407"/>
      <c r="B891" s="398"/>
      <c r="K891" s="401"/>
    </row>
    <row r="892" spans="1:11" x14ac:dyDescent="0.3">
      <c r="A892" s="407"/>
      <c r="B892" s="398"/>
      <c r="K892" s="401"/>
    </row>
    <row r="893" spans="1:11" x14ac:dyDescent="0.3">
      <c r="A893" s="407"/>
      <c r="B893" s="398"/>
      <c r="K893" s="401"/>
    </row>
    <row r="894" spans="1:11" x14ac:dyDescent="0.3">
      <c r="A894" s="407"/>
      <c r="B894" s="398"/>
      <c r="K894" s="401"/>
    </row>
    <row r="895" spans="1:11" x14ac:dyDescent="0.3">
      <c r="A895" s="407"/>
      <c r="B895" s="398"/>
      <c r="K895" s="401"/>
    </row>
    <row r="896" spans="1:11" x14ac:dyDescent="0.3">
      <c r="A896" s="407"/>
      <c r="B896" s="398"/>
      <c r="K896" s="401"/>
    </row>
    <row r="897" spans="1:11" x14ac:dyDescent="0.3">
      <c r="A897" s="407"/>
      <c r="B897" s="398"/>
      <c r="K897" s="401"/>
    </row>
    <row r="898" spans="1:11" x14ac:dyDescent="0.3">
      <c r="A898" s="407"/>
      <c r="B898" s="398"/>
      <c r="K898" s="401"/>
    </row>
    <row r="899" spans="1:11" x14ac:dyDescent="0.3">
      <c r="A899" s="407"/>
      <c r="B899" s="398"/>
      <c r="K899" s="401"/>
    </row>
    <row r="900" spans="1:11" x14ac:dyDescent="0.3">
      <c r="A900" s="407"/>
      <c r="B900" s="398"/>
      <c r="K900" s="401"/>
    </row>
    <row r="901" spans="1:11" x14ac:dyDescent="0.3">
      <c r="A901" s="407"/>
      <c r="B901" s="398"/>
      <c r="K901" s="401"/>
    </row>
    <row r="902" spans="1:11" x14ac:dyDescent="0.3">
      <c r="A902" s="407"/>
      <c r="B902" s="398"/>
      <c r="K902" s="401"/>
    </row>
    <row r="903" spans="1:11" x14ac:dyDescent="0.3">
      <c r="A903" s="407"/>
      <c r="B903" s="398"/>
      <c r="K903" s="401"/>
    </row>
    <row r="904" spans="1:11" x14ac:dyDescent="0.3">
      <c r="A904" s="407"/>
      <c r="B904" s="398"/>
      <c r="K904" s="401"/>
    </row>
    <row r="905" spans="1:11" x14ac:dyDescent="0.3">
      <c r="A905" s="407"/>
      <c r="B905" s="398"/>
      <c r="K905" s="401"/>
    </row>
    <row r="906" spans="1:11" x14ac:dyDescent="0.3">
      <c r="A906" s="407"/>
      <c r="B906" s="398"/>
      <c r="K906" s="401"/>
    </row>
    <row r="907" spans="1:11" x14ac:dyDescent="0.3">
      <c r="A907" s="407"/>
      <c r="B907" s="398"/>
      <c r="K907" s="401"/>
    </row>
    <row r="908" spans="1:11" x14ac:dyDescent="0.3">
      <c r="A908" s="407"/>
      <c r="B908" s="398"/>
      <c r="K908" s="401"/>
    </row>
    <row r="909" spans="1:11" x14ac:dyDescent="0.3">
      <c r="A909" s="407"/>
      <c r="B909" s="398"/>
      <c r="K909" s="401"/>
    </row>
    <row r="910" spans="1:11" x14ac:dyDescent="0.3">
      <c r="A910" s="407"/>
      <c r="B910" s="398"/>
      <c r="K910" s="401"/>
    </row>
    <row r="911" spans="1:11" x14ac:dyDescent="0.3">
      <c r="A911" s="407"/>
      <c r="B911" s="398"/>
      <c r="K911" s="401"/>
    </row>
    <row r="912" spans="1:11" x14ac:dyDescent="0.3">
      <c r="A912" s="407"/>
      <c r="B912" s="398"/>
      <c r="K912" s="401"/>
    </row>
    <row r="913" spans="1:11" x14ac:dyDescent="0.3">
      <c r="A913" s="407"/>
      <c r="B913" s="398"/>
      <c r="K913" s="401"/>
    </row>
    <row r="914" spans="1:11" x14ac:dyDescent="0.3">
      <c r="A914" s="407"/>
      <c r="B914" s="398"/>
      <c r="K914" s="401"/>
    </row>
    <row r="915" spans="1:11" x14ac:dyDescent="0.3">
      <c r="A915" s="407"/>
      <c r="B915" s="398"/>
      <c r="K915" s="401"/>
    </row>
    <row r="916" spans="1:11" x14ac:dyDescent="0.3">
      <c r="A916" s="407"/>
      <c r="B916" s="398"/>
      <c r="K916" s="401"/>
    </row>
    <row r="917" spans="1:11" x14ac:dyDescent="0.3">
      <c r="A917" s="407"/>
      <c r="B917" s="398"/>
      <c r="K917" s="401"/>
    </row>
    <row r="918" spans="1:11" x14ac:dyDescent="0.3">
      <c r="A918" s="407"/>
      <c r="B918" s="398"/>
      <c r="K918" s="401"/>
    </row>
    <row r="919" spans="1:11" x14ac:dyDescent="0.3">
      <c r="A919" s="407"/>
      <c r="B919" s="398"/>
      <c r="K919" s="401"/>
    </row>
    <row r="920" spans="1:11" x14ac:dyDescent="0.3">
      <c r="A920" s="407"/>
      <c r="B920" s="398"/>
      <c r="K920" s="401"/>
    </row>
    <row r="921" spans="1:11" x14ac:dyDescent="0.3">
      <c r="A921" s="407"/>
      <c r="B921" s="398"/>
      <c r="K921" s="401"/>
    </row>
    <row r="922" spans="1:11" x14ac:dyDescent="0.3">
      <c r="A922" s="407"/>
      <c r="B922" s="398"/>
      <c r="K922" s="401"/>
    </row>
    <row r="923" spans="1:11" x14ac:dyDescent="0.3">
      <c r="A923" s="407"/>
      <c r="B923" s="398"/>
      <c r="K923" s="401"/>
    </row>
    <row r="924" spans="1:11" x14ac:dyDescent="0.3">
      <c r="A924" s="407"/>
      <c r="B924" s="398"/>
      <c r="K924" s="401"/>
    </row>
    <row r="925" spans="1:11" x14ac:dyDescent="0.3">
      <c r="A925" s="407"/>
      <c r="B925" s="398"/>
      <c r="K925" s="401"/>
    </row>
    <row r="926" spans="1:11" x14ac:dyDescent="0.3">
      <c r="A926" s="407"/>
      <c r="B926" s="398"/>
      <c r="K926" s="401"/>
    </row>
    <row r="927" spans="1:11" x14ac:dyDescent="0.3">
      <c r="A927" s="407"/>
      <c r="B927" s="398"/>
      <c r="K927" s="401"/>
    </row>
    <row r="928" spans="1:11" x14ac:dyDescent="0.3">
      <c r="A928" s="407"/>
      <c r="B928" s="398"/>
      <c r="K928" s="401"/>
    </row>
    <row r="929" spans="1:11" x14ac:dyDescent="0.3">
      <c r="A929" s="407"/>
      <c r="B929" s="398"/>
      <c r="K929" s="401"/>
    </row>
    <row r="930" spans="1:11" x14ac:dyDescent="0.3">
      <c r="A930" s="407"/>
      <c r="B930" s="398"/>
      <c r="K930" s="401"/>
    </row>
    <row r="931" spans="1:11" x14ac:dyDescent="0.3">
      <c r="A931" s="407"/>
      <c r="B931" s="398"/>
      <c r="K931" s="401"/>
    </row>
    <row r="932" spans="1:11" x14ac:dyDescent="0.3">
      <c r="A932" s="407"/>
      <c r="B932" s="398"/>
      <c r="K932" s="401"/>
    </row>
    <row r="933" spans="1:11" x14ac:dyDescent="0.3">
      <c r="A933" s="407"/>
      <c r="B933" s="398"/>
      <c r="K933" s="401"/>
    </row>
    <row r="934" spans="1:11" x14ac:dyDescent="0.3">
      <c r="A934" s="407"/>
      <c r="B934" s="398"/>
      <c r="K934" s="401"/>
    </row>
    <row r="935" spans="1:11" x14ac:dyDescent="0.3">
      <c r="A935" s="407"/>
      <c r="B935" s="398"/>
      <c r="K935" s="401"/>
    </row>
    <row r="936" spans="1:11" x14ac:dyDescent="0.3">
      <c r="A936" s="407"/>
      <c r="B936" s="398"/>
      <c r="K936" s="401"/>
    </row>
    <row r="937" spans="1:11" x14ac:dyDescent="0.3">
      <c r="A937" s="407"/>
      <c r="B937" s="398"/>
      <c r="K937" s="401"/>
    </row>
    <row r="938" spans="1:11" x14ac:dyDescent="0.3">
      <c r="A938" s="407"/>
      <c r="B938" s="398"/>
      <c r="K938" s="401"/>
    </row>
    <row r="939" spans="1:11" x14ac:dyDescent="0.3">
      <c r="A939" s="407"/>
      <c r="B939" s="398"/>
      <c r="K939" s="401"/>
    </row>
    <row r="940" spans="1:11" x14ac:dyDescent="0.3">
      <c r="A940" s="407"/>
      <c r="B940" s="398"/>
      <c r="K940" s="401"/>
    </row>
    <row r="941" spans="1:11" x14ac:dyDescent="0.3">
      <c r="A941" s="407"/>
      <c r="B941" s="398"/>
      <c r="K941" s="401"/>
    </row>
    <row r="942" spans="1:11" x14ac:dyDescent="0.3">
      <c r="A942" s="407"/>
      <c r="B942" s="398"/>
      <c r="K942" s="401"/>
    </row>
    <row r="943" spans="1:11" x14ac:dyDescent="0.3">
      <c r="A943" s="407"/>
      <c r="B943" s="398"/>
      <c r="K943" s="401"/>
    </row>
    <row r="944" spans="1:11" x14ac:dyDescent="0.3">
      <c r="A944" s="407"/>
      <c r="B944" s="398"/>
      <c r="K944" s="401"/>
    </row>
    <row r="945" spans="1:11" x14ac:dyDescent="0.3">
      <c r="A945" s="407"/>
      <c r="B945" s="398"/>
      <c r="K945" s="401"/>
    </row>
    <row r="946" spans="1:11" x14ac:dyDescent="0.3">
      <c r="A946" s="407"/>
      <c r="B946" s="398"/>
      <c r="K946" s="401"/>
    </row>
    <row r="947" spans="1:11" x14ac:dyDescent="0.3">
      <c r="A947" s="407"/>
      <c r="B947" s="398"/>
      <c r="K947" s="401"/>
    </row>
    <row r="948" spans="1:11" x14ac:dyDescent="0.3">
      <c r="A948" s="407"/>
      <c r="B948" s="398"/>
      <c r="K948" s="401"/>
    </row>
    <row r="949" spans="1:11" x14ac:dyDescent="0.3">
      <c r="A949" s="407"/>
      <c r="B949" s="398"/>
      <c r="K949" s="401"/>
    </row>
    <row r="950" spans="1:11" x14ac:dyDescent="0.3">
      <c r="A950" s="407"/>
      <c r="B950" s="398"/>
      <c r="K950" s="401"/>
    </row>
    <row r="951" spans="1:11" x14ac:dyDescent="0.3">
      <c r="A951" s="407"/>
      <c r="B951" s="398"/>
      <c r="K951" s="401"/>
    </row>
    <row r="952" spans="1:11" x14ac:dyDescent="0.3">
      <c r="A952" s="407"/>
      <c r="B952" s="398"/>
      <c r="K952" s="401"/>
    </row>
    <row r="953" spans="1:11" x14ac:dyDescent="0.3">
      <c r="A953" s="407"/>
      <c r="B953" s="398"/>
      <c r="K953" s="401"/>
    </row>
    <row r="954" spans="1:11" x14ac:dyDescent="0.3">
      <c r="A954" s="407"/>
      <c r="B954" s="398"/>
      <c r="K954" s="401"/>
    </row>
    <row r="955" spans="1:11" x14ac:dyDescent="0.3">
      <c r="A955" s="407"/>
      <c r="B955" s="398"/>
      <c r="K955" s="401"/>
    </row>
    <row r="956" spans="1:11" x14ac:dyDescent="0.3">
      <c r="A956" s="407"/>
      <c r="B956" s="398"/>
      <c r="K956" s="401"/>
    </row>
    <row r="957" spans="1:11" x14ac:dyDescent="0.3">
      <c r="A957" s="407"/>
      <c r="B957" s="398"/>
      <c r="K957" s="401"/>
    </row>
    <row r="958" spans="1:11" x14ac:dyDescent="0.3">
      <c r="A958" s="407"/>
      <c r="B958" s="398"/>
      <c r="K958" s="401"/>
    </row>
    <row r="959" spans="1:11" x14ac:dyDescent="0.3">
      <c r="A959" s="407"/>
      <c r="B959" s="398"/>
      <c r="K959" s="401"/>
    </row>
    <row r="960" spans="1:11" x14ac:dyDescent="0.3">
      <c r="A960" s="407"/>
      <c r="B960" s="398"/>
      <c r="K960" s="401"/>
    </row>
    <row r="961" spans="1:11" x14ac:dyDescent="0.3">
      <c r="A961" s="407"/>
      <c r="B961" s="398"/>
      <c r="K961" s="401"/>
    </row>
    <row r="962" spans="1:11" x14ac:dyDescent="0.3">
      <c r="A962" s="407"/>
      <c r="B962" s="398"/>
      <c r="K962" s="401"/>
    </row>
    <row r="963" spans="1:11" x14ac:dyDescent="0.3">
      <c r="A963" s="407"/>
      <c r="B963" s="398"/>
      <c r="K963" s="401"/>
    </row>
    <row r="964" spans="1:11" x14ac:dyDescent="0.3">
      <c r="A964" s="407"/>
      <c r="B964" s="398"/>
      <c r="K964" s="401"/>
    </row>
    <row r="965" spans="1:11" x14ac:dyDescent="0.3">
      <c r="A965" s="407"/>
      <c r="B965" s="398"/>
      <c r="K965" s="401"/>
    </row>
    <row r="966" spans="1:11" x14ac:dyDescent="0.3">
      <c r="A966" s="407"/>
      <c r="B966" s="398"/>
      <c r="K966" s="401"/>
    </row>
    <row r="967" spans="1:11" x14ac:dyDescent="0.3">
      <c r="A967" s="407"/>
      <c r="B967" s="398"/>
      <c r="K967" s="401"/>
    </row>
    <row r="968" spans="1:11" x14ac:dyDescent="0.3">
      <c r="A968" s="407"/>
      <c r="B968" s="398"/>
      <c r="K968" s="401"/>
    </row>
    <row r="969" spans="1:11" x14ac:dyDescent="0.3">
      <c r="A969" s="407"/>
      <c r="B969" s="398"/>
      <c r="K969" s="401"/>
    </row>
    <row r="970" spans="1:11" x14ac:dyDescent="0.3">
      <c r="A970" s="407"/>
      <c r="B970" s="398"/>
      <c r="K970" s="401"/>
    </row>
    <row r="971" spans="1:11" x14ac:dyDescent="0.3">
      <c r="A971" s="407"/>
      <c r="B971" s="398"/>
      <c r="K971" s="401"/>
    </row>
    <row r="972" spans="1:11" x14ac:dyDescent="0.3">
      <c r="A972" s="407"/>
      <c r="B972" s="398"/>
      <c r="K972" s="401"/>
    </row>
    <row r="973" spans="1:11" x14ac:dyDescent="0.3">
      <c r="A973" s="407"/>
      <c r="B973" s="398"/>
      <c r="K973" s="401"/>
    </row>
    <row r="974" spans="1:11" x14ac:dyDescent="0.3">
      <c r="A974" s="407"/>
      <c r="B974" s="398"/>
      <c r="K974" s="401"/>
    </row>
    <row r="975" spans="1:11" x14ac:dyDescent="0.3">
      <c r="A975" s="407"/>
      <c r="B975" s="398"/>
      <c r="K975" s="401"/>
    </row>
    <row r="976" spans="1:11" x14ac:dyDescent="0.3">
      <c r="A976" s="407"/>
      <c r="B976" s="398"/>
      <c r="K976" s="401"/>
    </row>
    <row r="977" spans="1:11" x14ac:dyDescent="0.3">
      <c r="A977" s="407"/>
      <c r="B977" s="398"/>
      <c r="K977" s="401"/>
    </row>
    <row r="978" spans="1:11" x14ac:dyDescent="0.3">
      <c r="A978" s="407"/>
      <c r="B978" s="398"/>
      <c r="K978" s="401"/>
    </row>
    <row r="979" spans="1:11" x14ac:dyDescent="0.3">
      <c r="A979" s="407"/>
      <c r="B979" s="398"/>
      <c r="K979" s="401"/>
    </row>
    <row r="980" spans="1:11" x14ac:dyDescent="0.3">
      <c r="A980" s="407"/>
      <c r="B980" s="398"/>
      <c r="K980" s="401"/>
    </row>
    <row r="981" spans="1:11" x14ac:dyDescent="0.3">
      <c r="A981" s="407"/>
      <c r="B981" s="398"/>
      <c r="K981" s="401"/>
    </row>
    <row r="982" spans="1:11" x14ac:dyDescent="0.3">
      <c r="A982" s="407"/>
      <c r="B982" s="398"/>
      <c r="K982" s="401"/>
    </row>
    <row r="983" spans="1:11" x14ac:dyDescent="0.3">
      <c r="A983" s="407"/>
      <c r="B983" s="398"/>
      <c r="K983" s="401"/>
    </row>
    <row r="984" spans="1:11" x14ac:dyDescent="0.3">
      <c r="A984" s="407"/>
      <c r="B984" s="398"/>
      <c r="K984" s="401"/>
    </row>
    <row r="985" spans="1:11" x14ac:dyDescent="0.3">
      <c r="A985" s="407"/>
      <c r="B985" s="398"/>
      <c r="K985" s="401"/>
    </row>
    <row r="986" spans="1:11" x14ac:dyDescent="0.3">
      <c r="A986" s="407"/>
      <c r="B986" s="398"/>
      <c r="K986" s="401"/>
    </row>
    <row r="987" spans="1:11" x14ac:dyDescent="0.3">
      <c r="A987" s="407"/>
      <c r="B987" s="398"/>
      <c r="K987" s="401"/>
    </row>
    <row r="988" spans="1:11" x14ac:dyDescent="0.3">
      <c r="A988" s="407"/>
      <c r="B988" s="398"/>
      <c r="K988" s="401"/>
    </row>
    <row r="989" spans="1:11" x14ac:dyDescent="0.3">
      <c r="A989" s="407"/>
      <c r="B989" s="398"/>
      <c r="K989" s="401"/>
    </row>
    <row r="990" spans="1:11" x14ac:dyDescent="0.3">
      <c r="A990" s="407"/>
      <c r="B990" s="398"/>
      <c r="K990" s="401"/>
    </row>
    <row r="991" spans="1:11" x14ac:dyDescent="0.3">
      <c r="A991" s="407"/>
      <c r="B991" s="398"/>
      <c r="K991" s="401"/>
    </row>
    <row r="992" spans="1:11" x14ac:dyDescent="0.3">
      <c r="A992" s="407"/>
      <c r="B992" s="398"/>
      <c r="K992" s="401"/>
    </row>
    <row r="993" spans="1:11" x14ac:dyDescent="0.3">
      <c r="A993" s="407"/>
      <c r="B993" s="398"/>
      <c r="K993" s="401"/>
    </row>
    <row r="994" spans="1:11" x14ac:dyDescent="0.3">
      <c r="A994" s="407"/>
      <c r="B994" s="398"/>
      <c r="K994" s="401"/>
    </row>
    <row r="995" spans="1:11" x14ac:dyDescent="0.3">
      <c r="A995" s="407"/>
      <c r="B995" s="398"/>
      <c r="K995" s="401"/>
    </row>
    <row r="996" spans="1:11" x14ac:dyDescent="0.3">
      <c r="A996" s="407"/>
      <c r="B996" s="398"/>
      <c r="K996" s="401"/>
    </row>
    <row r="997" spans="1:11" x14ac:dyDescent="0.3">
      <c r="A997" s="407"/>
      <c r="B997" s="398"/>
      <c r="K997" s="401"/>
    </row>
    <row r="998" spans="1:11" x14ac:dyDescent="0.3">
      <c r="A998" s="407"/>
      <c r="B998" s="398"/>
      <c r="K998" s="401"/>
    </row>
    <row r="999" spans="1:11" x14ac:dyDescent="0.3">
      <c r="A999" s="407"/>
      <c r="B999" s="398"/>
      <c r="K999" s="401"/>
    </row>
    <row r="1000" spans="1:11" x14ac:dyDescent="0.3">
      <c r="A1000" s="407"/>
      <c r="B1000" s="398"/>
      <c r="K1000" s="401"/>
    </row>
    <row r="1001" spans="1:11" x14ac:dyDescent="0.3">
      <c r="A1001" s="407"/>
      <c r="B1001" s="398"/>
      <c r="K1001" s="401"/>
    </row>
    <row r="1002" spans="1:11" x14ac:dyDescent="0.3">
      <c r="A1002" s="407"/>
      <c r="B1002" s="398"/>
      <c r="K1002" s="401"/>
    </row>
    <row r="1003" spans="1:11" x14ac:dyDescent="0.3">
      <c r="A1003" s="407"/>
      <c r="B1003" s="398"/>
      <c r="K1003" s="401"/>
    </row>
    <row r="1004" spans="1:11" x14ac:dyDescent="0.3">
      <c r="A1004" s="407"/>
      <c r="B1004" s="398"/>
      <c r="K1004" s="401"/>
    </row>
    <row r="1005" spans="1:11" x14ac:dyDescent="0.3">
      <c r="A1005" s="407"/>
      <c r="B1005" s="398"/>
      <c r="K1005" s="401"/>
    </row>
    <row r="1006" spans="1:11" x14ac:dyDescent="0.3">
      <c r="A1006" s="407"/>
      <c r="B1006" s="398"/>
    </row>
    <row r="1007" spans="1:11" x14ac:dyDescent="0.3">
      <c r="A1007" s="407"/>
      <c r="B1007" s="398"/>
    </row>
    <row r="1008" spans="1:11" x14ac:dyDescent="0.3">
      <c r="A1008" s="407"/>
      <c r="B1008" s="398"/>
    </row>
    <row r="1009" spans="1:2" x14ac:dyDescent="0.3">
      <c r="A1009" s="407"/>
      <c r="B1009" s="398"/>
    </row>
    <row r="1010" spans="1:2" x14ac:dyDescent="0.3">
      <c r="A1010" s="407"/>
      <c r="B1010" s="398"/>
    </row>
    <row r="1011" spans="1:2" x14ac:dyDescent="0.3">
      <c r="A1011" s="407"/>
      <c r="B1011" s="398"/>
    </row>
  </sheetData>
  <sheetProtection autoFilter="0"/>
  <autoFilter ref="A2:K218"/>
  <mergeCells count="1">
    <mergeCell ref="A1:I1"/>
  </mergeCells>
  <printOptions gridLines="1"/>
  <pageMargins left="0.70866141732283472" right="0.70866141732283472" top="0.74803149606299213" bottom="0.74803149606299213" header="0.31496062992125984" footer="0.31496062992125984"/>
  <pageSetup paperSize="8" scale="72" fitToHeight="0" orientation="landscape" r:id="rId1"/>
  <headerFooter>
    <oddHeader>&amp;L&amp;"-,Regular"&amp;11QC NON PIE 2021 - BOEK 2 CONTROLEOPDRACHTEN &amp;R&amp;"-,Regular"&amp;11CTR-CSR</oddHeader>
    <oddFooter>&amp;C&amp;A&amp;R&amp;P/&amp;N</oddFooter>
  </headerFooter>
  <extLst>
    <ext xmlns:x14="http://schemas.microsoft.com/office/spreadsheetml/2009/9/main" uri="{78C0D931-6437-407d-A8EE-F0AAD7539E65}">
      <x14:conditionalFormattings>
        <x14:conditionalFormatting xmlns:xm="http://schemas.microsoft.com/office/excel/2006/main">
          <x14:cfRule type="expression" priority="970" id="{04B15ED4-EB4D-4624-AA7C-F622119E6642}">
            <xm:f>'Kerngegevens WO'!#REF!=1</xm:f>
            <x14:dxf>
              <fill>
                <patternFill>
                  <bgColor rgb="FFFFFF00"/>
                </patternFill>
              </fill>
            </x14:dxf>
          </x14:cfRule>
          <xm:sqref>B3:I3 A3:A40 A53:A68</xm:sqref>
        </x14:conditionalFormatting>
        <x14:conditionalFormatting xmlns:xm="http://schemas.microsoft.com/office/excel/2006/main">
          <x14:cfRule type="expression" priority="973" id="{9F24BFC6-7717-47D8-85D4-CCC17522B7C0}">
            <xm:f>'Kerngegevens WO'!#REF!=2</xm:f>
            <x14:dxf>
              <fill>
                <patternFill>
                  <bgColor rgb="FFFFFF00"/>
                </patternFill>
              </fill>
            </x14:dxf>
          </x14:cfRule>
          <xm:sqref>A41:D41 A42:A52 I41</xm:sqref>
        </x14:conditionalFormatting>
        <x14:conditionalFormatting xmlns:xm="http://schemas.microsoft.com/office/excel/2006/main">
          <x14:cfRule type="expression" priority="976" id="{46CA5329-5921-4BFD-A62C-269C8BCF8A46}">
            <xm:f>'Kerngegevens WO'!#REF!=3</xm:f>
            <x14:dxf>
              <fill>
                <patternFill>
                  <bgColor rgb="FFFFFF00"/>
                </patternFill>
              </fill>
            </x14:dxf>
          </x14:cfRule>
          <xm:sqref>A70:A83 A69:F69 H69:I69</xm:sqref>
        </x14:conditionalFormatting>
        <x14:conditionalFormatting xmlns:xm="http://schemas.microsoft.com/office/excel/2006/main">
          <x14:cfRule type="expression" priority="979" id="{E5A02167-9953-4129-87C2-62DA12F28F8B}">
            <xm:f>'Kerngegevens WO'!#REF!=4</xm:f>
            <x14:dxf>
              <fill>
                <patternFill>
                  <bgColor rgb="FFFFFF00"/>
                </patternFill>
              </fill>
            </x14:dxf>
          </x14:cfRule>
          <xm:sqref>A85:A102 A84:F84 H84:I84</xm:sqref>
        </x14:conditionalFormatting>
        <x14:conditionalFormatting xmlns:xm="http://schemas.microsoft.com/office/excel/2006/main">
          <x14:cfRule type="expression" priority="982" id="{B7E5C60B-B13E-4106-94D7-E7A113724ECF}">
            <xm:f>'Kerngegevens WO'!#REF!=6</xm:f>
            <x14:dxf>
              <fill>
                <patternFill>
                  <bgColor rgb="FFFFFF00"/>
                </patternFill>
              </fill>
            </x14:dxf>
          </x14:cfRule>
          <xm:sqref>A104:A123 A103:F103 H103:I103</xm:sqref>
        </x14:conditionalFormatting>
        <x14:conditionalFormatting xmlns:xm="http://schemas.microsoft.com/office/excel/2006/main">
          <x14:cfRule type="expression" priority="985" id="{D687984D-D23E-4DA6-9AC9-F66F54F39C7C}">
            <xm:f>'Kerngegevens WO'!#REF!=7</xm:f>
            <x14:dxf>
              <fill>
                <patternFill>
                  <bgColor rgb="FFFFFF00"/>
                </patternFill>
              </fill>
            </x14:dxf>
          </x14:cfRule>
          <xm:sqref>A125:A136 A138:A146 A148:A156 A158:A167 A124:F124 H124:I124</xm:sqref>
        </x14:conditionalFormatting>
        <x14:conditionalFormatting xmlns:xm="http://schemas.microsoft.com/office/excel/2006/main">
          <x14:cfRule type="expression" priority="991" id="{94DF1A4D-8537-4D01-9790-F383363201E0}">
            <xm:f>'Kerngegevens WO'!#REF!=10</xm:f>
            <x14:dxf>
              <fill>
                <patternFill>
                  <bgColor rgb="FFFFFF00"/>
                </patternFill>
              </fill>
            </x14:dxf>
          </x14:cfRule>
          <xm:sqref>A169:A177 A193:A204 A206:A218</xm:sqref>
        </x14:conditionalFormatting>
        <x14:conditionalFormatting xmlns:xm="http://schemas.microsoft.com/office/excel/2006/main">
          <x14:cfRule type="expression" priority="994" id="{B0BA360E-1D57-400A-9B44-22C222383BF0}">
            <xm:f>'Kerngegevens WO'!#REF!=11</xm:f>
            <x14:dxf>
              <fill>
                <patternFill>
                  <bgColor rgb="FFFFFF00"/>
                </patternFill>
              </fill>
            </x14:dxf>
          </x14:cfRule>
          <xm:sqref>A179:A191 A178:F178 A192:F192 A205:F205 H205:I205 H192:I192 H178:I178 K192 K205</xm:sqref>
        </x14:conditionalFormatting>
        <x14:conditionalFormatting xmlns:xm="http://schemas.microsoft.com/office/excel/2006/main">
          <x14:cfRule type="expression" priority="1001" id="{CB0F2EAC-13B7-408D-8112-9E699B4F251B}">
            <xm:f>'Kerngegevens WO'!#REF!=8</xm:f>
            <x14:dxf>
              <fill>
                <patternFill>
                  <bgColor rgb="FFFFFF00"/>
                </patternFill>
              </fill>
            </x14:dxf>
          </x14:cfRule>
          <xm:sqref>A137:F137 A147:F147 A157:F157 A168:F168 H168:I168 H157:I157 H147:I147 H137:I137 K137 K147 K157 K168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Formules!$A$98:$A$100</xm:f>
          </x14:formula1>
          <xm:sqref>D206:D218 D26:D40 D70:D83 D85:D102 D104:D123 D125:D136 D138:D146 D148:D156 D158:D167 D169:D177 D179:D191 D193:D204 D4:D9 D11:D17 D20:D24 D42:D52 D54:D68</xm:sqref>
        </x14:dataValidation>
        <x14:dataValidation type="list" allowBlank="1" showInputMessage="1" showErrorMessage="1">
          <x14:formula1>
            <xm:f>Formules!$A$1</xm:f>
          </x14:formula1>
          <xm:sqref>G4:G40 G42:G68 G70:G83 G85:G102 G104:G123 G125:G136 G138:G146 G148:G156 G158:G167 G169:G177 G179:G191 G193:G204 G206:G218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1"/>
  <sheetViews>
    <sheetView zoomScale="85" zoomScaleNormal="85" workbookViewId="0">
      <selection activeCell="A3" sqref="A3:H3"/>
    </sheetView>
  </sheetViews>
  <sheetFormatPr defaultColWidth="9.109375" defaultRowHeight="14.4" x14ac:dyDescent="0.25"/>
  <cols>
    <col min="1" max="1" width="11.109375" style="265" customWidth="1"/>
    <col min="2" max="2" width="28.5546875" style="265" customWidth="1"/>
    <col min="3" max="7" width="9.109375" style="265"/>
    <col min="8" max="8" width="109.44140625" style="265" customWidth="1"/>
    <col min="9" max="16384" width="9.109375" style="265"/>
  </cols>
  <sheetData>
    <row r="1" spans="1:8" x14ac:dyDescent="0.25">
      <c r="A1" s="605" t="s">
        <v>377</v>
      </c>
      <c r="B1" s="606"/>
      <c r="C1" s="606"/>
      <c r="D1" s="606"/>
      <c r="E1" s="606"/>
      <c r="F1" s="606"/>
      <c r="G1" s="606"/>
      <c r="H1" s="607"/>
    </row>
    <row r="2" spans="1:8" s="267" customFormat="1" x14ac:dyDescent="0.25">
      <c r="A2" s="266"/>
      <c r="B2" s="266"/>
      <c r="C2" s="266"/>
      <c r="D2" s="266"/>
      <c r="E2" s="266"/>
      <c r="F2" s="266"/>
      <c r="G2" s="266"/>
      <c r="H2" s="266"/>
    </row>
    <row r="3" spans="1:8" s="267" customFormat="1" x14ac:dyDescent="0.25">
      <c r="A3" s="608" t="s">
        <v>868</v>
      </c>
      <c r="B3" s="609"/>
      <c r="C3" s="609"/>
      <c r="D3" s="609"/>
      <c r="E3" s="609"/>
      <c r="F3" s="609"/>
      <c r="G3" s="609"/>
      <c r="H3" s="609"/>
    </row>
    <row r="5" spans="1:8" x14ac:dyDescent="0.25">
      <c r="A5" s="600" t="s">
        <v>379</v>
      </c>
      <c r="B5" s="601"/>
      <c r="C5" s="601"/>
      <c r="D5" s="601"/>
      <c r="E5" s="601"/>
      <c r="F5" s="601"/>
      <c r="G5" s="601"/>
      <c r="H5" s="602"/>
    </row>
    <row r="7" spans="1:8" ht="28.95" customHeight="1" x14ac:dyDescent="0.25">
      <c r="A7" s="598" t="s">
        <v>869</v>
      </c>
      <c r="B7" s="599"/>
      <c r="C7" s="599"/>
      <c r="D7" s="599"/>
      <c r="E7" s="599"/>
      <c r="F7" s="599"/>
      <c r="G7" s="599"/>
      <c r="H7" s="599"/>
    </row>
    <row r="9" spans="1:8" x14ac:dyDescent="0.25">
      <c r="A9" s="268" t="s">
        <v>380</v>
      </c>
      <c r="B9" s="269"/>
    </row>
    <row r="11" spans="1:8" x14ac:dyDescent="0.25">
      <c r="A11" s="268" t="s">
        <v>382</v>
      </c>
    </row>
    <row r="12" spans="1:8" ht="45.75" customHeight="1" x14ac:dyDescent="0.25">
      <c r="A12" s="610"/>
      <c r="B12" s="611"/>
      <c r="C12" s="611"/>
      <c r="D12" s="611"/>
      <c r="E12" s="611"/>
      <c r="F12" s="611"/>
      <c r="G12" s="611"/>
      <c r="H12" s="612"/>
    </row>
    <row r="14" spans="1:8" x14ac:dyDescent="0.25">
      <c r="A14" s="268" t="s">
        <v>381</v>
      </c>
    </row>
    <row r="15" spans="1:8" ht="45" customHeight="1" x14ac:dyDescent="0.25">
      <c r="A15" s="594"/>
      <c r="B15" s="595"/>
      <c r="C15" s="595"/>
      <c r="D15" s="595"/>
      <c r="E15" s="595"/>
      <c r="F15" s="595"/>
      <c r="G15" s="595"/>
      <c r="H15" s="595"/>
    </row>
    <row r="18" spans="1:8" x14ac:dyDescent="0.25">
      <c r="A18" s="600" t="s">
        <v>387</v>
      </c>
      <c r="B18" s="601"/>
      <c r="C18" s="601"/>
      <c r="D18" s="601"/>
      <c r="E18" s="601"/>
      <c r="F18" s="601"/>
      <c r="G18" s="601"/>
      <c r="H18" s="602"/>
    </row>
    <row r="20" spans="1:8" ht="48" customHeight="1" x14ac:dyDescent="0.25">
      <c r="A20" s="598" t="s">
        <v>567</v>
      </c>
      <c r="B20" s="599"/>
      <c r="C20" s="599"/>
      <c r="D20" s="599"/>
      <c r="E20" s="599"/>
      <c r="F20" s="599"/>
      <c r="G20" s="599"/>
      <c r="H20" s="599"/>
    </row>
    <row r="21" spans="1:8" ht="24.75" customHeight="1" x14ac:dyDescent="0.25"/>
    <row r="22" spans="1:8" x14ac:dyDescent="0.25">
      <c r="A22" s="268" t="s">
        <v>380</v>
      </c>
      <c r="B22" s="269"/>
    </row>
    <row r="24" spans="1:8" x14ac:dyDescent="0.25">
      <c r="A24" s="268" t="s">
        <v>382</v>
      </c>
    </row>
    <row r="25" spans="1:8" ht="45.75" customHeight="1" x14ac:dyDescent="0.25">
      <c r="A25" s="596"/>
      <c r="B25" s="597"/>
      <c r="C25" s="597"/>
      <c r="D25" s="597"/>
      <c r="E25" s="597"/>
      <c r="F25" s="597"/>
      <c r="G25" s="597"/>
      <c r="H25" s="597"/>
    </row>
    <row r="27" spans="1:8" x14ac:dyDescent="0.25">
      <c r="A27" s="268" t="s">
        <v>381</v>
      </c>
    </row>
    <row r="28" spans="1:8" ht="45" customHeight="1" x14ac:dyDescent="0.25">
      <c r="A28" s="594"/>
      <c r="B28" s="595"/>
      <c r="C28" s="595"/>
      <c r="D28" s="595"/>
      <c r="E28" s="595"/>
      <c r="F28" s="595"/>
      <c r="G28" s="595"/>
      <c r="H28" s="595"/>
    </row>
    <row r="31" spans="1:8" x14ac:dyDescent="0.25">
      <c r="A31" s="600" t="s">
        <v>386</v>
      </c>
      <c r="B31" s="601"/>
      <c r="C31" s="601"/>
      <c r="D31" s="601"/>
      <c r="E31" s="601"/>
      <c r="F31" s="601"/>
      <c r="G31" s="601"/>
      <c r="H31" s="602"/>
    </row>
    <row r="33" spans="1:8" x14ac:dyDescent="0.25">
      <c r="A33" s="598" t="s">
        <v>389</v>
      </c>
      <c r="B33" s="599"/>
      <c r="C33" s="599"/>
      <c r="D33" s="599"/>
      <c r="E33" s="599"/>
      <c r="F33" s="599"/>
      <c r="G33" s="599"/>
      <c r="H33" s="599"/>
    </row>
    <row r="35" spans="1:8" x14ac:dyDescent="0.25">
      <c r="A35" s="268" t="s">
        <v>380</v>
      </c>
      <c r="B35" s="269"/>
    </row>
    <row r="37" spans="1:8" x14ac:dyDescent="0.25">
      <c r="A37" s="268" t="s">
        <v>382</v>
      </c>
    </row>
    <row r="38" spans="1:8" ht="45.75" customHeight="1" x14ac:dyDescent="0.25">
      <c r="A38" s="596"/>
      <c r="B38" s="597"/>
      <c r="C38" s="597"/>
      <c r="D38" s="597"/>
      <c r="E38" s="597"/>
      <c r="F38" s="597"/>
      <c r="G38" s="597"/>
      <c r="H38" s="597"/>
    </row>
    <row r="40" spans="1:8" x14ac:dyDescent="0.25">
      <c r="A40" s="268" t="s">
        <v>381</v>
      </c>
    </row>
    <row r="41" spans="1:8" ht="45" customHeight="1" x14ac:dyDescent="0.25">
      <c r="A41" s="594"/>
      <c r="B41" s="595"/>
      <c r="C41" s="595"/>
      <c r="D41" s="595"/>
      <c r="E41" s="595"/>
      <c r="F41" s="595"/>
      <c r="G41" s="595"/>
      <c r="H41" s="595"/>
    </row>
    <row r="44" spans="1:8" x14ac:dyDescent="0.25">
      <c r="A44" s="600" t="s">
        <v>385</v>
      </c>
      <c r="B44" s="601"/>
      <c r="C44" s="601"/>
      <c r="D44" s="601"/>
      <c r="E44" s="601"/>
      <c r="F44" s="601"/>
      <c r="G44" s="601"/>
      <c r="H44" s="602"/>
    </row>
    <row r="46" spans="1:8" ht="34.950000000000003" customHeight="1" x14ac:dyDescent="0.25">
      <c r="A46" s="598" t="s">
        <v>1565</v>
      </c>
      <c r="B46" s="599"/>
      <c r="C46" s="599"/>
      <c r="D46" s="599"/>
      <c r="E46" s="599"/>
      <c r="F46" s="599"/>
      <c r="G46" s="599"/>
      <c r="H46" s="599"/>
    </row>
    <row r="47" spans="1:8" x14ac:dyDescent="0.25">
      <c r="A47" s="259"/>
      <c r="B47" s="260"/>
      <c r="C47" s="260"/>
      <c r="D47" s="260"/>
      <c r="E47" s="260"/>
      <c r="F47" s="260"/>
      <c r="G47" s="260"/>
      <c r="H47" s="260"/>
    </row>
    <row r="48" spans="1:8" x14ac:dyDescent="0.25">
      <c r="A48" s="261" t="s">
        <v>211</v>
      </c>
      <c r="B48" s="261"/>
      <c r="C48" s="265">
        <f>Kerngegevens!$B$50</f>
        <v>0</v>
      </c>
    </row>
    <row r="49" spans="1:8" x14ac:dyDescent="0.25">
      <c r="A49" s="268" t="s">
        <v>380</v>
      </c>
      <c r="B49" s="269"/>
    </row>
    <row r="50" spans="1:8" x14ac:dyDescent="0.25">
      <c r="A50" s="268"/>
      <c r="B50" s="270"/>
    </row>
    <row r="51" spans="1:8" x14ac:dyDescent="0.25">
      <c r="A51" s="268" t="s">
        <v>382</v>
      </c>
    </row>
    <row r="52" spans="1:8" ht="45.75" customHeight="1" x14ac:dyDescent="0.25">
      <c r="A52" s="596"/>
      <c r="B52" s="597"/>
      <c r="C52" s="597"/>
      <c r="D52" s="597"/>
      <c r="E52" s="597"/>
      <c r="F52" s="597"/>
      <c r="G52" s="597"/>
      <c r="H52" s="597"/>
    </row>
    <row r="54" spans="1:8" x14ac:dyDescent="0.25">
      <c r="A54" s="268" t="s">
        <v>381</v>
      </c>
    </row>
    <row r="55" spans="1:8" ht="45" customHeight="1" x14ac:dyDescent="0.25">
      <c r="A55" s="594"/>
      <c r="B55" s="595"/>
      <c r="C55" s="595"/>
      <c r="D55" s="595"/>
      <c r="E55" s="595"/>
      <c r="F55" s="595"/>
      <c r="G55" s="595"/>
      <c r="H55" s="595"/>
    </row>
    <row r="57" spans="1:8" x14ac:dyDescent="0.25">
      <c r="A57" s="261" t="s">
        <v>212</v>
      </c>
      <c r="B57" s="261"/>
      <c r="C57" s="265">
        <f>Kerngegevens!$B$51</f>
        <v>0</v>
      </c>
    </row>
    <row r="58" spans="1:8" x14ac:dyDescent="0.25">
      <c r="A58" s="268" t="s">
        <v>380</v>
      </c>
      <c r="B58" s="269"/>
    </row>
    <row r="59" spans="1:8" x14ac:dyDescent="0.25">
      <c r="A59" s="259"/>
      <c r="B59" s="260"/>
      <c r="C59" s="260"/>
      <c r="D59" s="260"/>
      <c r="E59" s="260"/>
      <c r="F59" s="260"/>
      <c r="G59" s="260"/>
      <c r="H59" s="260"/>
    </row>
    <row r="60" spans="1:8" x14ac:dyDescent="0.25">
      <c r="A60" s="268" t="s">
        <v>382</v>
      </c>
    </row>
    <row r="61" spans="1:8" ht="45.75" customHeight="1" x14ac:dyDescent="0.25">
      <c r="A61" s="596"/>
      <c r="B61" s="597"/>
      <c r="C61" s="597"/>
      <c r="D61" s="597"/>
      <c r="E61" s="597"/>
      <c r="F61" s="597"/>
      <c r="G61" s="597"/>
      <c r="H61" s="597"/>
    </row>
    <row r="63" spans="1:8" x14ac:dyDescent="0.25">
      <c r="A63" s="268" t="s">
        <v>381</v>
      </c>
    </row>
    <row r="64" spans="1:8" ht="45" customHeight="1" x14ac:dyDescent="0.25">
      <c r="A64" s="594"/>
      <c r="B64" s="595"/>
      <c r="C64" s="595"/>
      <c r="D64" s="595"/>
      <c r="E64" s="595"/>
      <c r="F64" s="595"/>
      <c r="G64" s="595"/>
      <c r="H64" s="595"/>
    </row>
    <row r="66" spans="1:8" hidden="1" x14ac:dyDescent="0.25">
      <c r="A66" s="261" t="s">
        <v>213</v>
      </c>
      <c r="B66" s="261"/>
    </row>
    <row r="67" spans="1:8" hidden="1" x14ac:dyDescent="0.25">
      <c r="A67" s="268" t="s">
        <v>380</v>
      </c>
      <c r="B67" s="269"/>
    </row>
    <row r="68" spans="1:8" hidden="1" x14ac:dyDescent="0.25"/>
    <row r="69" spans="1:8" hidden="1" x14ac:dyDescent="0.25">
      <c r="A69" s="268" t="s">
        <v>382</v>
      </c>
    </row>
    <row r="70" spans="1:8" ht="45.75" hidden="1" customHeight="1" x14ac:dyDescent="0.25">
      <c r="A70" s="596"/>
      <c r="B70" s="597"/>
      <c r="C70" s="597"/>
      <c r="D70" s="597"/>
      <c r="E70" s="597"/>
      <c r="F70" s="597"/>
      <c r="G70" s="597"/>
      <c r="H70" s="597"/>
    </row>
    <row r="71" spans="1:8" hidden="1" x14ac:dyDescent="0.25"/>
    <row r="72" spans="1:8" hidden="1" x14ac:dyDescent="0.25">
      <c r="A72" s="268" t="s">
        <v>381</v>
      </c>
    </row>
    <row r="73" spans="1:8" ht="45" hidden="1" customHeight="1" x14ac:dyDescent="0.25">
      <c r="A73" s="594"/>
      <c r="B73" s="595"/>
      <c r="C73" s="595"/>
      <c r="D73" s="595"/>
      <c r="E73" s="595"/>
      <c r="F73" s="595"/>
      <c r="G73" s="595"/>
      <c r="H73" s="595"/>
    </row>
    <row r="74" spans="1:8" hidden="1" x14ac:dyDescent="0.25"/>
    <row r="76" spans="1:8" x14ac:dyDescent="0.25">
      <c r="A76" s="600" t="s">
        <v>388</v>
      </c>
      <c r="B76" s="601"/>
      <c r="C76" s="601"/>
      <c r="D76" s="601"/>
      <c r="E76" s="601"/>
      <c r="F76" s="601"/>
      <c r="G76" s="601"/>
      <c r="H76" s="602"/>
    </row>
    <row r="78" spans="1:8" ht="33.6" customHeight="1" x14ac:dyDescent="0.25">
      <c r="A78" s="598" t="s">
        <v>568</v>
      </c>
      <c r="B78" s="599"/>
      <c r="C78" s="599"/>
      <c r="D78" s="599"/>
      <c r="E78" s="599"/>
      <c r="F78" s="599"/>
      <c r="G78" s="599"/>
      <c r="H78" s="599"/>
    </row>
    <row r="80" spans="1:8" x14ac:dyDescent="0.25">
      <c r="A80" s="261" t="s">
        <v>211</v>
      </c>
      <c r="B80" s="261"/>
      <c r="C80" s="265">
        <f>Kerngegevens!$B$50</f>
        <v>0</v>
      </c>
    </row>
    <row r="81" spans="1:8" x14ac:dyDescent="0.25">
      <c r="A81" s="268" t="s">
        <v>380</v>
      </c>
      <c r="B81" s="269"/>
    </row>
    <row r="82" spans="1:8" x14ac:dyDescent="0.25">
      <c r="A82" s="268"/>
      <c r="B82" s="270"/>
    </row>
    <row r="83" spans="1:8" x14ac:dyDescent="0.25">
      <c r="A83" s="268" t="s">
        <v>382</v>
      </c>
    </row>
    <row r="84" spans="1:8" ht="45.75" customHeight="1" x14ac:dyDescent="0.25">
      <c r="A84" s="596"/>
      <c r="B84" s="597"/>
      <c r="C84" s="597"/>
      <c r="D84" s="597"/>
      <c r="E84" s="597"/>
      <c r="F84" s="597"/>
      <c r="G84" s="597"/>
      <c r="H84" s="597"/>
    </row>
    <row r="86" spans="1:8" x14ac:dyDescent="0.25">
      <c r="A86" s="268" t="s">
        <v>381</v>
      </c>
    </row>
    <row r="87" spans="1:8" ht="45" customHeight="1" x14ac:dyDescent="0.25">
      <c r="A87" s="594"/>
      <c r="B87" s="595"/>
      <c r="C87" s="595"/>
      <c r="D87" s="595"/>
      <c r="E87" s="595"/>
      <c r="F87" s="595"/>
      <c r="G87" s="595"/>
      <c r="H87" s="595"/>
    </row>
    <row r="89" spans="1:8" x14ac:dyDescent="0.25">
      <c r="A89" s="261" t="s">
        <v>212</v>
      </c>
      <c r="B89" s="261"/>
      <c r="C89" s="265">
        <f>Kerngegevens!$B$51</f>
        <v>0</v>
      </c>
    </row>
    <row r="90" spans="1:8" x14ac:dyDescent="0.25">
      <c r="A90" s="268" t="s">
        <v>380</v>
      </c>
      <c r="B90" s="269"/>
    </row>
    <row r="91" spans="1:8" x14ac:dyDescent="0.25">
      <c r="A91" s="259"/>
      <c r="B91" s="260"/>
      <c r="C91" s="260"/>
      <c r="D91" s="260"/>
      <c r="E91" s="260"/>
      <c r="F91" s="260"/>
      <c r="G91" s="260"/>
      <c r="H91" s="260"/>
    </row>
    <row r="92" spans="1:8" x14ac:dyDescent="0.25">
      <c r="A92" s="268" t="s">
        <v>382</v>
      </c>
    </row>
    <row r="93" spans="1:8" ht="45.75" customHeight="1" x14ac:dyDescent="0.25">
      <c r="A93" s="596"/>
      <c r="B93" s="597"/>
      <c r="C93" s="597"/>
      <c r="D93" s="597"/>
      <c r="E93" s="597"/>
      <c r="F93" s="597"/>
      <c r="G93" s="597"/>
      <c r="H93" s="597"/>
    </row>
    <row r="95" spans="1:8" x14ac:dyDescent="0.25">
      <c r="A95" s="268" t="s">
        <v>381</v>
      </c>
    </row>
    <row r="96" spans="1:8" ht="45" customHeight="1" x14ac:dyDescent="0.25">
      <c r="A96" s="594"/>
      <c r="B96" s="595"/>
      <c r="C96" s="595"/>
      <c r="D96" s="595"/>
      <c r="E96" s="595"/>
      <c r="F96" s="595"/>
      <c r="G96" s="595"/>
      <c r="H96" s="595"/>
    </row>
    <row r="99" spans="1:8" x14ac:dyDescent="0.25">
      <c r="A99" s="262" t="s">
        <v>384</v>
      </c>
      <c r="B99" s="263"/>
      <c r="C99" s="263"/>
      <c r="D99" s="263"/>
      <c r="E99" s="263"/>
      <c r="F99" s="263"/>
      <c r="G99" s="263"/>
      <c r="H99" s="264"/>
    </row>
    <row r="101" spans="1:8" x14ac:dyDescent="0.25">
      <c r="A101" s="598" t="s">
        <v>391</v>
      </c>
      <c r="B101" s="599"/>
      <c r="C101" s="599"/>
      <c r="D101" s="599"/>
      <c r="E101" s="599"/>
      <c r="F101" s="599"/>
      <c r="G101" s="599"/>
      <c r="H101" s="599"/>
    </row>
    <row r="103" spans="1:8" x14ac:dyDescent="0.25">
      <c r="A103" s="268" t="s">
        <v>380</v>
      </c>
      <c r="B103" s="269"/>
    </row>
    <row r="105" spans="1:8" x14ac:dyDescent="0.25">
      <c r="A105" s="268" t="s">
        <v>382</v>
      </c>
    </row>
    <row r="106" spans="1:8" ht="45.75" customHeight="1" x14ac:dyDescent="0.25">
      <c r="A106" s="596"/>
      <c r="B106" s="597"/>
      <c r="C106" s="597"/>
      <c r="D106" s="597"/>
      <c r="E106" s="597"/>
      <c r="F106" s="597"/>
      <c r="G106" s="597"/>
      <c r="H106" s="597"/>
    </row>
    <row r="108" spans="1:8" x14ac:dyDescent="0.25">
      <c r="A108" s="268" t="s">
        <v>381</v>
      </c>
    </row>
    <row r="109" spans="1:8" ht="45" customHeight="1" x14ac:dyDescent="0.25">
      <c r="A109" s="594"/>
      <c r="B109" s="595"/>
      <c r="C109" s="595"/>
      <c r="D109" s="595"/>
      <c r="E109" s="595"/>
      <c r="F109" s="595"/>
      <c r="G109" s="595"/>
      <c r="H109" s="595"/>
    </row>
    <row r="112" spans="1:8" x14ac:dyDescent="0.25">
      <c r="A112" s="262" t="s">
        <v>383</v>
      </c>
      <c r="B112" s="263"/>
      <c r="C112" s="263"/>
      <c r="D112" s="263"/>
      <c r="E112" s="263"/>
      <c r="F112" s="263"/>
      <c r="G112" s="263"/>
      <c r="H112" s="264"/>
    </row>
    <row r="114" spans="1:8" x14ac:dyDescent="0.25">
      <c r="A114" s="598" t="s">
        <v>390</v>
      </c>
      <c r="B114" s="599"/>
      <c r="C114" s="599"/>
      <c r="D114" s="599"/>
      <c r="E114" s="599"/>
      <c r="F114" s="599"/>
      <c r="G114" s="599"/>
      <c r="H114" s="599"/>
    </row>
    <row r="116" spans="1:8" x14ac:dyDescent="0.25">
      <c r="A116" s="268" t="s">
        <v>380</v>
      </c>
      <c r="B116" s="269"/>
    </row>
    <row r="118" spans="1:8" x14ac:dyDescent="0.25">
      <c r="A118" s="268" t="s">
        <v>382</v>
      </c>
    </row>
    <row r="119" spans="1:8" ht="45.75" customHeight="1" x14ac:dyDescent="0.25">
      <c r="A119" s="596"/>
      <c r="B119" s="597"/>
      <c r="C119" s="597"/>
      <c r="D119" s="597"/>
      <c r="E119" s="597"/>
      <c r="F119" s="597"/>
      <c r="G119" s="597"/>
      <c r="H119" s="597"/>
    </row>
    <row r="121" spans="1:8" x14ac:dyDescent="0.25">
      <c r="A121" s="268" t="s">
        <v>381</v>
      </c>
    </row>
    <row r="122" spans="1:8" ht="45" customHeight="1" x14ac:dyDescent="0.25">
      <c r="A122" s="594"/>
      <c r="B122" s="595"/>
      <c r="C122" s="595"/>
      <c r="D122" s="595"/>
      <c r="E122" s="595"/>
      <c r="F122" s="595"/>
      <c r="G122" s="595"/>
      <c r="H122" s="595"/>
    </row>
    <row r="125" spans="1:8" s="169" customFormat="1" hidden="1" x14ac:dyDescent="0.3">
      <c r="A125" s="301" t="s">
        <v>981</v>
      </c>
      <c r="B125" s="302"/>
      <c r="C125" s="302"/>
      <c r="D125" s="302"/>
      <c r="E125" s="302"/>
      <c r="F125" s="302"/>
      <c r="G125" s="302"/>
      <c r="H125" s="303"/>
    </row>
    <row r="126" spans="1:8" s="169" customFormat="1" hidden="1" x14ac:dyDescent="0.3"/>
    <row r="127" spans="1:8" s="169" customFormat="1" ht="33.75" hidden="1" customHeight="1" x14ac:dyDescent="0.3">
      <c r="A127" s="603" t="s">
        <v>982</v>
      </c>
      <c r="B127" s="604"/>
      <c r="C127" s="604"/>
      <c r="D127" s="604"/>
      <c r="E127" s="604"/>
      <c r="F127" s="604"/>
      <c r="G127" s="604"/>
      <c r="H127" s="604"/>
    </row>
    <row r="128" spans="1:8" s="169" customFormat="1" hidden="1" x14ac:dyDescent="0.3"/>
    <row r="129" spans="1:8" s="169" customFormat="1" hidden="1" x14ac:dyDescent="0.3">
      <c r="A129" s="170" t="s">
        <v>380</v>
      </c>
      <c r="B129" s="269"/>
    </row>
    <row r="130" spans="1:8" s="169" customFormat="1" hidden="1" x14ac:dyDescent="0.3">
      <c r="A130" s="304"/>
      <c r="B130" s="304"/>
    </row>
    <row r="131" spans="1:8" s="169" customFormat="1" hidden="1" x14ac:dyDescent="0.3">
      <c r="A131" s="305" t="s">
        <v>382</v>
      </c>
    </row>
    <row r="132" spans="1:8" s="169" customFormat="1" ht="45.75" hidden="1" customHeight="1" x14ac:dyDescent="0.3">
      <c r="A132" s="596"/>
      <c r="B132" s="597"/>
      <c r="C132" s="597"/>
      <c r="D132" s="597"/>
      <c r="E132" s="597"/>
      <c r="F132" s="597"/>
      <c r="G132" s="597"/>
      <c r="H132" s="597"/>
    </row>
    <row r="133" spans="1:8" s="169" customFormat="1" hidden="1" x14ac:dyDescent="0.3"/>
    <row r="134" spans="1:8" s="169" customFormat="1" hidden="1" x14ac:dyDescent="0.3">
      <c r="A134" s="305" t="s">
        <v>381</v>
      </c>
    </row>
    <row r="135" spans="1:8" s="169" customFormat="1" ht="45" hidden="1" customHeight="1" x14ac:dyDescent="0.3">
      <c r="A135" s="594"/>
      <c r="B135" s="595"/>
      <c r="C135" s="595"/>
      <c r="D135" s="595"/>
      <c r="E135" s="595"/>
      <c r="F135" s="595"/>
      <c r="G135" s="595"/>
      <c r="H135" s="595"/>
    </row>
    <row r="136" spans="1:8" s="169" customFormat="1" hidden="1" x14ac:dyDescent="0.3"/>
    <row r="137" spans="1:8" s="169" customFormat="1" hidden="1" x14ac:dyDescent="0.3"/>
    <row r="138" spans="1:8" hidden="1" x14ac:dyDescent="0.25">
      <c r="A138" s="262" t="s">
        <v>983</v>
      </c>
      <c r="B138" s="263"/>
      <c r="C138" s="263"/>
      <c r="D138" s="263"/>
      <c r="E138" s="263"/>
      <c r="F138" s="263"/>
      <c r="G138" s="263"/>
      <c r="H138" s="264"/>
    </row>
    <row r="139" spans="1:8" hidden="1" x14ac:dyDescent="0.25"/>
    <row r="140" spans="1:8" hidden="1" x14ac:dyDescent="0.25">
      <c r="A140" s="598" t="s">
        <v>392</v>
      </c>
      <c r="B140" s="599"/>
      <c r="C140" s="599"/>
      <c r="D140" s="599"/>
      <c r="E140" s="599"/>
      <c r="F140" s="599"/>
      <c r="G140" s="599"/>
      <c r="H140" s="599"/>
    </row>
    <row r="141" spans="1:8" hidden="1" x14ac:dyDescent="0.25"/>
    <row r="142" spans="1:8" hidden="1" x14ac:dyDescent="0.25">
      <c r="A142" s="268" t="s">
        <v>380</v>
      </c>
      <c r="B142" s="269"/>
    </row>
    <row r="143" spans="1:8" hidden="1" x14ac:dyDescent="0.25"/>
    <row r="144" spans="1:8" hidden="1" x14ac:dyDescent="0.25">
      <c r="A144" s="268" t="s">
        <v>382</v>
      </c>
    </row>
    <row r="145" spans="1:8" ht="45.75" hidden="1" customHeight="1" x14ac:dyDescent="0.25">
      <c r="A145" s="596"/>
      <c r="B145" s="597"/>
      <c r="C145" s="597"/>
      <c r="D145" s="597"/>
      <c r="E145" s="597"/>
      <c r="F145" s="597"/>
      <c r="G145" s="597"/>
      <c r="H145" s="597"/>
    </row>
    <row r="146" spans="1:8" hidden="1" x14ac:dyDescent="0.25"/>
    <row r="147" spans="1:8" hidden="1" x14ac:dyDescent="0.25">
      <c r="A147" s="268" t="s">
        <v>381</v>
      </c>
    </row>
    <row r="148" spans="1:8" ht="45" hidden="1" customHeight="1" x14ac:dyDescent="0.25">
      <c r="A148" s="594"/>
      <c r="B148" s="595"/>
      <c r="C148" s="595"/>
      <c r="D148" s="595"/>
      <c r="E148" s="595"/>
      <c r="F148" s="595"/>
      <c r="G148" s="595"/>
      <c r="H148" s="595"/>
    </row>
    <row r="149" spans="1:8" hidden="1" x14ac:dyDescent="0.25"/>
    <row r="150" spans="1:8" hidden="1" x14ac:dyDescent="0.25"/>
    <row r="151" spans="1:8" x14ac:dyDescent="0.25">
      <c r="A151" s="262" t="s">
        <v>1566</v>
      </c>
      <c r="B151" s="263"/>
      <c r="C151" s="263"/>
      <c r="D151" s="263"/>
      <c r="E151" s="263"/>
      <c r="F151" s="263"/>
      <c r="G151" s="263"/>
      <c r="H151" s="264"/>
    </row>
    <row r="153" spans="1:8" ht="15" customHeight="1" x14ac:dyDescent="0.25">
      <c r="A153" s="598" t="s">
        <v>393</v>
      </c>
      <c r="B153" s="599"/>
      <c r="C153" s="599"/>
      <c r="D153" s="599"/>
      <c r="E153" s="599"/>
      <c r="F153" s="599"/>
      <c r="G153" s="599"/>
      <c r="H153" s="599"/>
    </row>
    <row r="155" spans="1:8" x14ac:dyDescent="0.25">
      <c r="A155" s="261" t="s">
        <v>1567</v>
      </c>
      <c r="B155" s="261"/>
      <c r="C155" s="265">
        <f>'Kerngegevens WO'!$F$5</f>
        <v>0</v>
      </c>
    </row>
    <row r="156" spans="1:8" x14ac:dyDescent="0.25">
      <c r="A156" s="268" t="s">
        <v>380</v>
      </c>
      <c r="B156" s="269"/>
    </row>
    <row r="157" spans="1:8" x14ac:dyDescent="0.25">
      <c r="A157" s="268"/>
      <c r="B157" s="270"/>
    </row>
    <row r="158" spans="1:8" x14ac:dyDescent="0.25">
      <c r="A158" s="268" t="s">
        <v>382</v>
      </c>
    </row>
    <row r="159" spans="1:8" ht="45.75" customHeight="1" x14ac:dyDescent="0.25">
      <c r="A159" s="596"/>
      <c r="B159" s="597"/>
      <c r="C159" s="597"/>
      <c r="D159" s="597"/>
      <c r="E159" s="597"/>
      <c r="F159" s="597"/>
      <c r="G159" s="597"/>
      <c r="H159" s="597"/>
    </row>
    <row r="161" spans="1:8" x14ac:dyDescent="0.25">
      <c r="A161" s="268" t="s">
        <v>381</v>
      </c>
    </row>
    <row r="162" spans="1:8" ht="45" customHeight="1" x14ac:dyDescent="0.25">
      <c r="A162" s="594"/>
      <c r="B162" s="595"/>
      <c r="C162" s="595"/>
      <c r="D162" s="595"/>
      <c r="E162" s="595"/>
      <c r="F162" s="595"/>
      <c r="G162" s="595"/>
      <c r="H162" s="595"/>
    </row>
    <row r="164" spans="1:8" x14ac:dyDescent="0.25">
      <c r="A164" s="261" t="s">
        <v>1568</v>
      </c>
      <c r="B164" s="261"/>
      <c r="C164" s="265">
        <f>'Kerngegevens WO'!$F$15</f>
        <v>0</v>
      </c>
    </row>
    <row r="165" spans="1:8" x14ac:dyDescent="0.25">
      <c r="A165" s="268" t="s">
        <v>380</v>
      </c>
      <c r="B165" s="269"/>
    </row>
    <row r="166" spans="1:8" x14ac:dyDescent="0.25">
      <c r="A166" s="259"/>
      <c r="B166" s="260"/>
      <c r="C166" s="260"/>
      <c r="D166" s="260"/>
      <c r="E166" s="260"/>
      <c r="F166" s="260"/>
      <c r="G166" s="260"/>
      <c r="H166" s="260"/>
    </row>
    <row r="167" spans="1:8" x14ac:dyDescent="0.25">
      <c r="A167" s="268" t="s">
        <v>382</v>
      </c>
    </row>
    <row r="168" spans="1:8" ht="45.75" customHeight="1" x14ac:dyDescent="0.25">
      <c r="A168" s="596"/>
      <c r="B168" s="597"/>
      <c r="C168" s="597"/>
      <c r="D168" s="597"/>
      <c r="E168" s="597"/>
      <c r="F168" s="597"/>
      <c r="G168" s="597"/>
      <c r="H168" s="597"/>
    </row>
    <row r="170" spans="1:8" x14ac:dyDescent="0.25">
      <c r="A170" s="268" t="s">
        <v>381</v>
      </c>
    </row>
    <row r="171" spans="1:8" ht="45" customHeight="1" x14ac:dyDescent="0.25">
      <c r="A171" s="594"/>
      <c r="B171" s="595"/>
      <c r="C171" s="595"/>
      <c r="D171" s="595"/>
      <c r="E171" s="595"/>
      <c r="F171" s="595"/>
      <c r="G171" s="595"/>
      <c r="H171" s="595"/>
    </row>
  </sheetData>
  <mergeCells count="45">
    <mergeCell ref="A55:H55"/>
    <mergeCell ref="A61:H61"/>
    <mergeCell ref="A64:H64"/>
    <mergeCell ref="A84:H84"/>
    <mergeCell ref="A87:H87"/>
    <mergeCell ref="A70:H70"/>
    <mergeCell ref="A52:H52"/>
    <mergeCell ref="A1:H1"/>
    <mergeCell ref="A3:H3"/>
    <mergeCell ref="A5:H5"/>
    <mergeCell ref="A7:H7"/>
    <mergeCell ref="A12:H12"/>
    <mergeCell ref="A46:H46"/>
    <mergeCell ref="A18:H18"/>
    <mergeCell ref="A20:H20"/>
    <mergeCell ref="A25:H25"/>
    <mergeCell ref="A28:H28"/>
    <mergeCell ref="A31:H31"/>
    <mergeCell ref="A15:H15"/>
    <mergeCell ref="A33:H33"/>
    <mergeCell ref="A38:H38"/>
    <mergeCell ref="A41:H41"/>
    <mergeCell ref="A44:H44"/>
    <mergeCell ref="A73:H73"/>
    <mergeCell ref="A153:H153"/>
    <mergeCell ref="A76:H76"/>
    <mergeCell ref="A78:H78"/>
    <mergeCell ref="A122:H122"/>
    <mergeCell ref="A127:H127"/>
    <mergeCell ref="A132:H132"/>
    <mergeCell ref="A135:H135"/>
    <mergeCell ref="A93:H93"/>
    <mergeCell ref="A96:H96"/>
    <mergeCell ref="A140:H140"/>
    <mergeCell ref="A145:H145"/>
    <mergeCell ref="A148:H148"/>
    <mergeCell ref="A101:H101"/>
    <mergeCell ref="A106:H106"/>
    <mergeCell ref="A109:H109"/>
    <mergeCell ref="A159:H159"/>
    <mergeCell ref="A162:H162"/>
    <mergeCell ref="A168:H168"/>
    <mergeCell ref="A171:H171"/>
    <mergeCell ref="A114:H114"/>
    <mergeCell ref="A119:H119"/>
  </mergeCells>
  <pageMargins left="0.23622047244094491" right="0.23622047244094491" top="0.74803149606299213" bottom="0.74803149606299213" header="0.31496062992125984" footer="0.31496062992125984"/>
  <pageSetup paperSize="8" fitToHeight="0" orientation="landscape" r:id="rId1"/>
  <headerFooter alignWithMargins="0">
    <oddHeader>&amp;L&amp;12BOEK 2 - OPDRACHTENCONTROLE NON PIE 2019&amp;RCTR-CSR</oddHeader>
    <oddFooter>&amp;C&amp;A&amp;R&amp;P/&amp;N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Formules!$B$98:$B$100</xm:f>
          </x14:formula1>
          <xm:sqref>B116 B103 B22 B9 B58 B49 B35 B129 B90 B81</xm:sqref>
        </x14:dataValidation>
        <x14:dataValidation type="list" allowBlank="1" showInputMessage="1" showErrorMessage="1">
          <x14:formula1>
            <xm:f>Formules!$B$98:$B$101</xm:f>
          </x14:formula1>
          <xm:sqref>B142 B67 B156 B165</xm:sqref>
        </x14:dataValidation>
        <x14:dataValidation type="list" allowBlank="1" showInputMessage="1" showErrorMessage="1">
          <x14:formula1>
            <xm:f>'https://plaza.fsmanet.be/sites/supervisionauditors/Working Material/Guides/[Livre 1 Organisation du cabinet non PIE 2017.xlsx]Formules'!#REF!</xm:f>
          </x14:formula1>
          <xm:sqref>B50 B59 B82 B91 B157 B166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14"/>
  <sheetViews>
    <sheetView workbookViewId="0">
      <selection activeCell="A2" sqref="A2"/>
    </sheetView>
  </sheetViews>
  <sheetFormatPr defaultColWidth="9.109375" defaultRowHeight="14.4" x14ac:dyDescent="0.3"/>
  <cols>
    <col min="1" max="1" width="56.6640625" style="338" customWidth="1"/>
    <col min="2" max="2" width="31.6640625" style="338" bestFit="1" customWidth="1"/>
    <col min="3" max="3" width="39.5546875" style="338" bestFit="1" customWidth="1"/>
    <col min="4" max="16384" width="9.109375" style="338"/>
  </cols>
  <sheetData>
    <row r="1" spans="1:2" x14ac:dyDescent="0.3">
      <c r="A1" s="338" t="s">
        <v>1580</v>
      </c>
    </row>
    <row r="3" spans="1:2" x14ac:dyDescent="0.3">
      <c r="A3" s="331" t="s">
        <v>20</v>
      </c>
      <c r="B3" s="332"/>
    </row>
    <row r="4" spans="1:2" x14ac:dyDescent="0.3">
      <c r="A4" s="332"/>
      <c r="B4" s="332"/>
    </row>
    <row r="5" spans="1:2" ht="15" thickBot="1" x14ac:dyDescent="0.35">
      <c r="A5" s="332"/>
      <c r="B5" s="332"/>
    </row>
    <row r="6" spans="1:2" ht="15" thickBot="1" x14ac:dyDescent="0.35">
      <c r="A6" s="333" t="s">
        <v>21</v>
      </c>
      <c r="B6" s="334" t="s">
        <v>22</v>
      </c>
    </row>
    <row r="7" spans="1:2" ht="15" thickBot="1" x14ac:dyDescent="0.35">
      <c r="A7" s="335" t="s">
        <v>23</v>
      </c>
      <c r="B7" s="336" t="s">
        <v>24</v>
      </c>
    </row>
    <row r="8" spans="1:2" ht="15" thickBot="1" x14ac:dyDescent="0.35">
      <c r="A8" s="335" t="s">
        <v>25</v>
      </c>
      <c r="B8" s="336" t="s">
        <v>26</v>
      </c>
    </row>
    <row r="9" spans="1:2" ht="15" thickBot="1" x14ac:dyDescent="0.35">
      <c r="A9" s="335" t="s">
        <v>27</v>
      </c>
      <c r="B9" s="336" t="s">
        <v>28</v>
      </c>
    </row>
    <row r="10" spans="1:2" ht="15" thickBot="1" x14ac:dyDescent="0.35">
      <c r="A10" s="335" t="s">
        <v>29</v>
      </c>
      <c r="B10" s="336" t="s">
        <v>30</v>
      </c>
    </row>
    <row r="11" spans="1:2" ht="15" thickBot="1" x14ac:dyDescent="0.35">
      <c r="A11" s="335" t="s">
        <v>31</v>
      </c>
      <c r="B11" s="336" t="s">
        <v>32</v>
      </c>
    </row>
    <row r="12" spans="1:2" ht="15" thickBot="1" x14ac:dyDescent="0.35">
      <c r="A12" s="335" t="s">
        <v>33</v>
      </c>
      <c r="B12" s="336" t="s">
        <v>34</v>
      </c>
    </row>
    <row r="13" spans="1:2" ht="15" thickBot="1" x14ac:dyDescent="0.35">
      <c r="A13" s="335" t="s">
        <v>35</v>
      </c>
      <c r="B13" s="336" t="s">
        <v>36</v>
      </c>
    </row>
    <row r="14" spans="1:2" ht="15" thickBot="1" x14ac:dyDescent="0.35">
      <c r="A14" s="335" t="s">
        <v>37</v>
      </c>
      <c r="B14" s="336" t="s">
        <v>38</v>
      </c>
    </row>
    <row r="15" spans="1:2" x14ac:dyDescent="0.3">
      <c r="A15" s="332"/>
      <c r="B15" s="332"/>
    </row>
    <row r="17" spans="1:3" x14ac:dyDescent="0.3">
      <c r="A17" s="337" t="s">
        <v>49</v>
      </c>
    </row>
    <row r="18" spans="1:3" x14ac:dyDescent="0.3">
      <c r="A18" s="338" t="s">
        <v>582</v>
      </c>
      <c r="B18" s="338" t="s">
        <v>1042</v>
      </c>
      <c r="C18" s="338" t="s">
        <v>1034</v>
      </c>
    </row>
    <row r="19" spans="1:3" x14ac:dyDescent="0.3">
      <c r="A19" s="338" t="s">
        <v>296</v>
      </c>
      <c r="B19" s="338" t="s">
        <v>1043</v>
      </c>
      <c r="C19" s="338" t="s">
        <v>1035</v>
      </c>
    </row>
    <row r="20" spans="1:3" x14ac:dyDescent="0.3">
      <c r="A20" s="338" t="s">
        <v>297</v>
      </c>
      <c r="B20" s="338" t="s">
        <v>1044</v>
      </c>
      <c r="C20" s="338" t="s">
        <v>1036</v>
      </c>
    </row>
    <row r="21" spans="1:3" x14ac:dyDescent="0.3">
      <c r="A21" s="338" t="s">
        <v>50</v>
      </c>
      <c r="B21" s="338" t="s">
        <v>1045</v>
      </c>
      <c r="C21" s="338" t="s">
        <v>1037</v>
      </c>
    </row>
    <row r="22" spans="1:3" x14ac:dyDescent="0.3">
      <c r="A22" s="338" t="s">
        <v>51</v>
      </c>
      <c r="B22" s="338" t="s">
        <v>1046</v>
      </c>
      <c r="C22" s="338" t="s">
        <v>1038</v>
      </c>
    </row>
    <row r="23" spans="1:3" x14ac:dyDescent="0.3">
      <c r="A23" s="338" t="s">
        <v>52</v>
      </c>
      <c r="B23" s="338" t="s">
        <v>1047</v>
      </c>
      <c r="C23" s="338" t="s">
        <v>1039</v>
      </c>
    </row>
    <row r="24" spans="1:3" x14ac:dyDescent="0.3">
      <c r="A24" s="338" t="s">
        <v>53</v>
      </c>
      <c r="B24" s="338" t="s">
        <v>1048</v>
      </c>
      <c r="C24" s="338" t="s">
        <v>1040</v>
      </c>
    </row>
    <row r="25" spans="1:3" x14ac:dyDescent="0.3">
      <c r="A25" s="338" t="s">
        <v>54</v>
      </c>
      <c r="B25" s="338" t="s">
        <v>1049</v>
      </c>
    </row>
    <row r="26" spans="1:3" x14ac:dyDescent="0.3">
      <c r="A26" s="338" t="s">
        <v>55</v>
      </c>
      <c r="B26" s="338" t="s">
        <v>1050</v>
      </c>
    </row>
    <row r="28" spans="1:3" x14ac:dyDescent="0.3">
      <c r="A28" s="417" t="s">
        <v>61</v>
      </c>
    </row>
    <row r="30" spans="1:3" x14ac:dyDescent="0.3">
      <c r="A30" s="338" t="s">
        <v>92</v>
      </c>
    </row>
    <row r="31" spans="1:3" x14ac:dyDescent="0.3">
      <c r="A31" s="338" t="s">
        <v>62</v>
      </c>
    </row>
    <row r="32" spans="1:3" x14ac:dyDescent="0.3">
      <c r="A32" s="338" t="s">
        <v>63</v>
      </c>
    </row>
    <row r="33" spans="1:1" x14ac:dyDescent="0.3">
      <c r="A33" s="338" t="s">
        <v>101</v>
      </c>
    </row>
    <row r="34" spans="1:1" x14ac:dyDescent="0.3">
      <c r="A34" s="338" t="s">
        <v>1041</v>
      </c>
    </row>
    <row r="35" spans="1:1" x14ac:dyDescent="0.3">
      <c r="A35" s="338" t="s">
        <v>60</v>
      </c>
    </row>
    <row r="36" spans="1:1" x14ac:dyDescent="0.3">
      <c r="A36" s="338" t="s">
        <v>64</v>
      </c>
    </row>
    <row r="39" spans="1:1" x14ac:dyDescent="0.3">
      <c r="A39" s="417" t="s">
        <v>94</v>
      </c>
    </row>
    <row r="40" spans="1:1" x14ac:dyDescent="0.3">
      <c r="A40" s="338" t="s">
        <v>65</v>
      </c>
    </row>
    <row r="41" spans="1:1" x14ac:dyDescent="0.3">
      <c r="A41" s="338" t="s">
        <v>66</v>
      </c>
    </row>
    <row r="42" spans="1:1" x14ac:dyDescent="0.3">
      <c r="A42" s="338" t="s">
        <v>67</v>
      </c>
    </row>
    <row r="43" spans="1:1" x14ac:dyDescent="0.3">
      <c r="A43" s="338" t="s">
        <v>68</v>
      </c>
    </row>
    <row r="44" spans="1:1" x14ac:dyDescent="0.3">
      <c r="A44" s="338" t="s">
        <v>69</v>
      </c>
    </row>
    <row r="45" spans="1:1" x14ac:dyDescent="0.3">
      <c r="A45" s="338" t="s">
        <v>70</v>
      </c>
    </row>
    <row r="46" spans="1:1" x14ac:dyDescent="0.3">
      <c r="A46" s="338" t="s">
        <v>71</v>
      </c>
    </row>
    <row r="47" spans="1:1" x14ac:dyDescent="0.3">
      <c r="A47" s="338" t="s">
        <v>72</v>
      </c>
    </row>
    <row r="48" spans="1:1" x14ac:dyDescent="0.3">
      <c r="A48" s="338" t="s">
        <v>18</v>
      </c>
    </row>
    <row r="49" spans="1:1" x14ac:dyDescent="0.3">
      <c r="A49" s="338" t="s">
        <v>73</v>
      </c>
    </row>
    <row r="50" spans="1:1" x14ac:dyDescent="0.3">
      <c r="A50" s="338" t="s">
        <v>74</v>
      </c>
    </row>
    <row r="51" spans="1:1" x14ac:dyDescent="0.3">
      <c r="A51" s="338" t="s">
        <v>75</v>
      </c>
    </row>
    <row r="52" spans="1:1" x14ac:dyDescent="0.3">
      <c r="A52" s="338" t="s">
        <v>0</v>
      </c>
    </row>
    <row r="53" spans="1:1" x14ac:dyDescent="0.3">
      <c r="A53" s="338" t="s">
        <v>76</v>
      </c>
    </row>
    <row r="55" spans="1:1" x14ac:dyDescent="0.3">
      <c r="A55" s="417" t="s">
        <v>77</v>
      </c>
    </row>
    <row r="56" spans="1:1" x14ac:dyDescent="0.3">
      <c r="A56" s="338" t="s">
        <v>17</v>
      </c>
    </row>
    <row r="57" spans="1:1" x14ac:dyDescent="0.3">
      <c r="A57" s="338" t="s">
        <v>80</v>
      </c>
    </row>
    <row r="58" spans="1:1" x14ac:dyDescent="0.3">
      <c r="A58" s="338" t="s">
        <v>81</v>
      </c>
    </row>
    <row r="59" spans="1:1" x14ac:dyDescent="0.3">
      <c r="A59" s="338" t="s">
        <v>82</v>
      </c>
    </row>
    <row r="60" spans="1:1" x14ac:dyDescent="0.3">
      <c r="A60" s="338" t="s">
        <v>83</v>
      </c>
    </row>
    <row r="61" spans="1:1" x14ac:dyDescent="0.3">
      <c r="A61" s="338" t="s">
        <v>84</v>
      </c>
    </row>
    <row r="62" spans="1:1" x14ac:dyDescent="0.3">
      <c r="A62" s="338" t="s">
        <v>78</v>
      </c>
    </row>
    <row r="63" spans="1:1" x14ac:dyDescent="0.3">
      <c r="A63" s="338" t="s">
        <v>79</v>
      </c>
    </row>
    <row r="65" spans="1:2" x14ac:dyDescent="0.3">
      <c r="A65" s="417" t="s">
        <v>1</v>
      </c>
    </row>
    <row r="66" spans="1:2" x14ac:dyDescent="0.3">
      <c r="A66" s="338" t="s">
        <v>86</v>
      </c>
      <c r="B66" s="338" t="s">
        <v>86</v>
      </c>
    </row>
    <row r="67" spans="1:2" x14ac:dyDescent="0.3">
      <c r="A67" s="338" t="s">
        <v>87</v>
      </c>
      <c r="B67" s="338" t="s">
        <v>87</v>
      </c>
    </row>
    <row r="68" spans="1:2" x14ac:dyDescent="0.3">
      <c r="A68" s="338" t="s">
        <v>88</v>
      </c>
      <c r="B68" s="338" t="s">
        <v>88</v>
      </c>
    </row>
    <row r="69" spans="1:2" x14ac:dyDescent="0.3">
      <c r="A69" s="338" t="s">
        <v>585</v>
      </c>
      <c r="B69" s="338" t="s">
        <v>1249</v>
      </c>
    </row>
    <row r="70" spans="1:2" x14ac:dyDescent="0.3">
      <c r="A70" s="338" t="s">
        <v>89</v>
      </c>
      <c r="B70" s="338" t="s">
        <v>89</v>
      </c>
    </row>
    <row r="71" spans="1:2" x14ac:dyDescent="0.3">
      <c r="A71" s="338" t="s">
        <v>583</v>
      </c>
      <c r="B71" s="338" t="s">
        <v>583</v>
      </c>
    </row>
    <row r="72" spans="1:2" x14ac:dyDescent="0.3">
      <c r="A72" s="338" t="s">
        <v>90</v>
      </c>
      <c r="B72" s="338" t="s">
        <v>90</v>
      </c>
    </row>
    <row r="73" spans="1:2" x14ac:dyDescent="0.3">
      <c r="A73" s="338" t="s">
        <v>91</v>
      </c>
      <c r="B73" s="338" t="s">
        <v>1250</v>
      </c>
    </row>
    <row r="74" spans="1:2" x14ac:dyDescent="0.3">
      <c r="A74" s="338" t="s">
        <v>586</v>
      </c>
      <c r="B74" s="338" t="s">
        <v>1251</v>
      </c>
    </row>
    <row r="75" spans="1:2" x14ac:dyDescent="0.3">
      <c r="A75" s="338" t="s">
        <v>584</v>
      </c>
      <c r="B75" s="338" t="s">
        <v>1252</v>
      </c>
    </row>
    <row r="76" spans="1:2" x14ac:dyDescent="0.3">
      <c r="B76" s="338" t="s">
        <v>1253</v>
      </c>
    </row>
    <row r="77" spans="1:2" x14ac:dyDescent="0.3">
      <c r="A77" s="417" t="s">
        <v>93</v>
      </c>
      <c r="B77" s="338" t="s">
        <v>584</v>
      </c>
    </row>
    <row r="78" spans="1:2" x14ac:dyDescent="0.3">
      <c r="A78" s="338" t="s">
        <v>95</v>
      </c>
      <c r="B78" s="338" t="s">
        <v>1254</v>
      </c>
    </row>
    <row r="79" spans="1:2" x14ac:dyDescent="0.3">
      <c r="A79" s="338" t="s">
        <v>96</v>
      </c>
      <c r="B79" s="338" t="s">
        <v>1255</v>
      </c>
    </row>
    <row r="80" spans="1:2" x14ac:dyDescent="0.3">
      <c r="A80" s="338" t="s">
        <v>97</v>
      </c>
    </row>
    <row r="81" spans="1:1" x14ac:dyDescent="0.3">
      <c r="A81" s="338" t="s">
        <v>98</v>
      </c>
    </row>
    <row r="82" spans="1:1" x14ac:dyDescent="0.3">
      <c r="A82" s="338" t="s">
        <v>99</v>
      </c>
    </row>
    <row r="83" spans="1:1" x14ac:dyDescent="0.3">
      <c r="A83" s="338" t="s">
        <v>100</v>
      </c>
    </row>
    <row r="84" spans="1:1" x14ac:dyDescent="0.3">
      <c r="A84" s="338" t="s">
        <v>152</v>
      </c>
    </row>
    <row r="85" spans="1:1" x14ac:dyDescent="0.3">
      <c r="A85" s="338" t="s">
        <v>153</v>
      </c>
    </row>
    <row r="86" spans="1:1" x14ac:dyDescent="0.3">
      <c r="A86" s="338" t="s">
        <v>154</v>
      </c>
    </row>
    <row r="87" spans="1:1" x14ac:dyDescent="0.3">
      <c r="A87" s="338" t="s">
        <v>155</v>
      </c>
    </row>
    <row r="88" spans="1:1" x14ac:dyDescent="0.3">
      <c r="A88" s="338" t="s">
        <v>156</v>
      </c>
    </row>
    <row r="89" spans="1:1" x14ac:dyDescent="0.3">
      <c r="A89" s="338" t="s">
        <v>157</v>
      </c>
    </row>
    <row r="90" spans="1:1" x14ac:dyDescent="0.3">
      <c r="A90" s="338" t="s">
        <v>158</v>
      </c>
    </row>
    <row r="91" spans="1:1" x14ac:dyDescent="0.3">
      <c r="A91" s="338" t="s">
        <v>159</v>
      </c>
    </row>
    <row r="92" spans="1:1" x14ac:dyDescent="0.3">
      <c r="A92" s="338" t="s">
        <v>160</v>
      </c>
    </row>
    <row r="93" spans="1:1" x14ac:dyDescent="0.3">
      <c r="A93" s="338" t="s">
        <v>161</v>
      </c>
    </row>
    <row r="94" spans="1:1" x14ac:dyDescent="0.3">
      <c r="A94" s="338" t="s">
        <v>162</v>
      </c>
    </row>
    <row r="95" spans="1:1" x14ac:dyDescent="0.3">
      <c r="A95" s="338" t="s">
        <v>163</v>
      </c>
    </row>
    <row r="96" spans="1:1" x14ac:dyDescent="0.3">
      <c r="A96" s="338" t="s">
        <v>55</v>
      </c>
    </row>
    <row r="98" spans="1:2" x14ac:dyDescent="0.3">
      <c r="A98" s="338" t="s">
        <v>10</v>
      </c>
      <c r="B98" s="338" t="s">
        <v>984</v>
      </c>
    </row>
    <row r="99" spans="1:2" x14ac:dyDescent="0.3">
      <c r="A99" s="338" t="s">
        <v>8</v>
      </c>
      <c r="B99" s="338" t="s">
        <v>985</v>
      </c>
    </row>
    <row r="100" spans="1:2" x14ac:dyDescent="0.3">
      <c r="A100" s="338" t="s">
        <v>11</v>
      </c>
      <c r="B100" s="338" t="s">
        <v>986</v>
      </c>
    </row>
    <row r="101" spans="1:2" x14ac:dyDescent="0.3">
      <c r="B101" s="338" t="s">
        <v>11</v>
      </c>
    </row>
    <row r="102" spans="1:2" x14ac:dyDescent="0.3">
      <c r="A102" s="417" t="s">
        <v>189</v>
      </c>
    </row>
    <row r="103" spans="1:2" x14ac:dyDescent="0.3">
      <c r="A103" s="338" t="s">
        <v>190</v>
      </c>
    </row>
    <row r="104" spans="1:2" x14ac:dyDescent="0.3">
      <c r="A104" s="338" t="s">
        <v>191</v>
      </c>
    </row>
    <row r="105" spans="1:2" x14ac:dyDescent="0.3">
      <c r="A105" s="338" t="s">
        <v>192</v>
      </c>
    </row>
    <row r="106" spans="1:2" x14ac:dyDescent="0.3">
      <c r="A106" s="338" t="s">
        <v>193</v>
      </c>
    </row>
    <row r="107" spans="1:2" x14ac:dyDescent="0.3">
      <c r="A107" s="338" t="s">
        <v>194</v>
      </c>
    </row>
    <row r="108" spans="1:2" x14ac:dyDescent="0.3">
      <c r="A108" s="338" t="s">
        <v>195</v>
      </c>
    </row>
    <row r="110" spans="1:2" x14ac:dyDescent="0.3">
      <c r="A110" s="417" t="s">
        <v>180</v>
      </c>
    </row>
    <row r="111" spans="1:2" x14ac:dyDescent="0.3">
      <c r="A111" s="338" t="s">
        <v>930</v>
      </c>
    </row>
    <row r="112" spans="1:2" x14ac:dyDescent="0.3">
      <c r="A112" s="338" t="s">
        <v>931</v>
      </c>
    </row>
    <row r="113" spans="1:1" x14ac:dyDescent="0.3">
      <c r="A113" s="338" t="s">
        <v>932</v>
      </c>
    </row>
    <row r="114" spans="1:1" x14ac:dyDescent="0.3">
      <c r="A114" s="338" t="s">
        <v>933</v>
      </c>
    </row>
  </sheetData>
  <phoneticPr fontId="5" type="noConversion"/>
  <pageMargins left="0.23622047244094491" right="0.23622047244094491" top="0.74803149606299213" bottom="0.74803149606299213" header="0.31496062992125984" footer="0.31496062992125984"/>
  <pageSetup paperSize="8" fitToHeight="0" orientation="landscape" r:id="rId1"/>
  <headerFooter alignWithMargins="0">
    <oddHeader>&amp;L&amp;12BOEK 2 - OPDRACHTENCONTROLE NON PIE 2018&amp;RCTR-CSR</oddHeader>
    <oddFooter>&amp;C&amp;A&amp;R&amp;P/&amp;N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S149"/>
  <sheetViews>
    <sheetView zoomScale="85" zoomScaleNormal="85" workbookViewId="0">
      <selection activeCell="E3" sqref="E3:K3"/>
    </sheetView>
  </sheetViews>
  <sheetFormatPr defaultColWidth="9.109375" defaultRowHeight="14.4" x14ac:dyDescent="0.3"/>
  <cols>
    <col min="1" max="1" width="12.5546875" style="33" customWidth="1"/>
    <col min="2" max="2" width="18.6640625" style="33" customWidth="1"/>
    <col min="3" max="3" width="10.109375" style="33" customWidth="1"/>
    <col min="4" max="4" width="20" style="33" customWidth="1"/>
    <col min="5" max="5" width="9.5546875" style="33" customWidth="1"/>
    <col min="6" max="6" width="15" style="33" customWidth="1"/>
    <col min="7" max="7" width="13.6640625" style="33" customWidth="1"/>
    <col min="8" max="8" width="5.44140625" style="33" customWidth="1"/>
    <col min="9" max="9" width="9.109375" style="33"/>
    <col min="10" max="10" width="27.5546875" style="33" customWidth="1"/>
    <col min="11" max="11" width="44" style="33" customWidth="1"/>
    <col min="12" max="12" width="7.6640625" style="43" customWidth="1"/>
    <col min="13" max="13" width="2" style="127" hidden="1" customWidth="1"/>
    <col min="14" max="15" width="6.109375" style="43" customWidth="1"/>
    <col min="16" max="16" width="2.88671875" style="33" customWidth="1"/>
    <col min="17" max="17" width="28.33203125" style="33" customWidth="1"/>
    <col min="18" max="16384" width="9.109375" style="33"/>
  </cols>
  <sheetData>
    <row r="1" spans="1:17" x14ac:dyDescent="0.3">
      <c r="A1" s="446" t="s">
        <v>1055</v>
      </c>
      <c r="B1" s="447"/>
      <c r="C1" s="447"/>
      <c r="D1" s="447"/>
      <c r="E1" s="447"/>
      <c r="F1" s="447"/>
      <c r="G1" s="447"/>
      <c r="H1" s="447"/>
      <c r="I1" s="447"/>
      <c r="J1" s="447"/>
      <c r="K1" s="448"/>
    </row>
    <row r="3" spans="1:17" x14ac:dyDescent="0.3">
      <c r="A3" s="432" t="s">
        <v>1027</v>
      </c>
      <c r="B3" s="433"/>
      <c r="C3" s="433"/>
      <c r="D3" s="434"/>
      <c r="E3" s="435"/>
      <c r="F3" s="436"/>
      <c r="G3" s="436"/>
      <c r="H3" s="436"/>
      <c r="I3" s="436"/>
      <c r="J3" s="436"/>
      <c r="K3" s="437"/>
      <c r="Q3" s="328" t="s">
        <v>1028</v>
      </c>
    </row>
    <row r="4" spans="1:17" x14ac:dyDescent="0.3">
      <c r="A4" s="449" t="s">
        <v>15</v>
      </c>
      <c r="B4" s="449"/>
      <c r="C4" s="449"/>
      <c r="D4" s="449"/>
      <c r="E4" s="435"/>
      <c r="F4" s="436"/>
      <c r="G4" s="436"/>
      <c r="H4" s="436"/>
      <c r="I4" s="436"/>
      <c r="J4" s="436"/>
      <c r="K4" s="437"/>
      <c r="Q4" s="329" t="s">
        <v>1029</v>
      </c>
    </row>
    <row r="5" spans="1:17" x14ac:dyDescent="0.3">
      <c r="A5" s="439" t="s">
        <v>1030</v>
      </c>
      <c r="B5" s="439"/>
      <c r="C5" s="439"/>
      <c r="D5" s="439"/>
      <c r="E5" s="435"/>
      <c r="F5" s="436"/>
      <c r="G5" s="436"/>
      <c r="H5" s="436"/>
      <c r="I5" s="436"/>
      <c r="J5" s="436"/>
      <c r="K5" s="437"/>
      <c r="Q5" s="330" t="s">
        <v>1031</v>
      </c>
    </row>
    <row r="6" spans="1:17" x14ac:dyDescent="0.3">
      <c r="A6" s="439" t="s">
        <v>1032</v>
      </c>
      <c r="B6" s="439"/>
      <c r="C6" s="439"/>
      <c r="D6" s="439"/>
      <c r="E6" s="435"/>
      <c r="F6" s="436"/>
      <c r="G6" s="436"/>
      <c r="H6" s="436"/>
      <c r="I6" s="436"/>
      <c r="J6" s="436"/>
      <c r="K6" s="437"/>
    </row>
    <row r="7" spans="1:17" x14ac:dyDescent="0.3">
      <c r="A7" s="440" t="s">
        <v>57</v>
      </c>
      <c r="B7" s="441"/>
      <c r="C7" s="441"/>
      <c r="D7" s="442"/>
      <c r="E7" s="443"/>
      <c r="F7" s="444"/>
      <c r="G7" s="444"/>
      <c r="H7" s="444"/>
      <c r="I7" s="444"/>
      <c r="J7" s="444"/>
      <c r="K7" s="445"/>
      <c r="Q7" s="34"/>
    </row>
    <row r="8" spans="1:17" ht="66.75" customHeight="1" x14ac:dyDescent="0.3">
      <c r="A8" s="432" t="s">
        <v>561</v>
      </c>
      <c r="B8" s="433"/>
      <c r="C8" s="433"/>
      <c r="D8" s="434"/>
      <c r="E8" s="435"/>
      <c r="F8" s="436"/>
      <c r="G8" s="436"/>
      <c r="H8" s="436"/>
      <c r="I8" s="436"/>
      <c r="J8" s="436"/>
      <c r="K8" s="437"/>
    </row>
    <row r="9" spans="1:17" ht="53.25" customHeight="1" x14ac:dyDescent="0.3">
      <c r="A9" s="438" t="s">
        <v>396</v>
      </c>
      <c r="B9" s="438"/>
      <c r="C9" s="438"/>
      <c r="D9" s="438"/>
      <c r="E9" s="469"/>
      <c r="F9" s="469"/>
      <c r="G9" s="469"/>
      <c r="H9" s="469"/>
      <c r="I9" s="469"/>
      <c r="J9" s="469"/>
      <c r="K9" s="469"/>
    </row>
    <row r="10" spans="1:17" ht="73.2" customHeight="1" x14ac:dyDescent="0.3">
      <c r="A10" s="432" t="s">
        <v>1033</v>
      </c>
      <c r="B10" s="433"/>
      <c r="C10" s="433"/>
      <c r="D10" s="434"/>
      <c r="E10" s="452"/>
      <c r="F10" s="453"/>
      <c r="G10" s="453"/>
      <c r="H10" s="453"/>
      <c r="I10" s="453"/>
      <c r="J10" s="453"/>
      <c r="K10" s="454"/>
    </row>
    <row r="11" spans="1:17" x14ac:dyDescent="0.3">
      <c r="A11" s="13"/>
      <c r="B11" s="13"/>
      <c r="C11" s="13"/>
      <c r="D11" s="13"/>
      <c r="E11" s="128"/>
      <c r="F11" s="128"/>
      <c r="G11" s="128"/>
      <c r="H11" s="128"/>
      <c r="I11" s="128"/>
      <c r="J11" s="128"/>
      <c r="K11" s="128"/>
    </row>
    <row r="12" spans="1:17" ht="12.75" customHeight="1" x14ac:dyDescent="0.3">
      <c r="A12" s="446" t="s">
        <v>1056</v>
      </c>
      <c r="B12" s="447"/>
      <c r="C12" s="447"/>
      <c r="D12" s="447"/>
      <c r="E12" s="447"/>
      <c r="F12" s="447"/>
      <c r="G12" s="447"/>
      <c r="H12" s="447"/>
      <c r="I12" s="447"/>
      <c r="J12" s="447"/>
      <c r="K12" s="448"/>
    </row>
    <row r="13" spans="1:17" x14ac:dyDescent="0.3">
      <c r="K13" s="129"/>
    </row>
    <row r="14" spans="1:17" s="91" customFormat="1" x14ac:dyDescent="0.3">
      <c r="A14" s="449" t="s">
        <v>229</v>
      </c>
      <c r="B14" s="449"/>
      <c r="C14" s="449"/>
      <c r="D14" s="449"/>
      <c r="E14" s="435"/>
      <c r="F14" s="436"/>
      <c r="G14" s="436"/>
      <c r="H14" s="436"/>
      <c r="I14" s="436"/>
      <c r="J14" s="436"/>
      <c r="K14" s="437"/>
      <c r="L14" s="130"/>
      <c r="M14" s="131"/>
      <c r="N14" s="130"/>
      <c r="O14" s="130"/>
    </row>
    <row r="15" spans="1:17" s="91" customFormat="1" x14ac:dyDescent="0.3">
      <c r="A15" s="449" t="s">
        <v>230</v>
      </c>
      <c r="B15" s="449"/>
      <c r="C15" s="449"/>
      <c r="D15" s="449"/>
      <c r="E15" s="482"/>
      <c r="F15" s="483"/>
      <c r="G15" s="483"/>
      <c r="H15" s="483"/>
      <c r="I15" s="483"/>
      <c r="J15" s="483"/>
      <c r="K15" s="484"/>
      <c r="L15" s="130"/>
      <c r="M15" s="131"/>
      <c r="N15" s="130"/>
      <c r="O15" s="130"/>
    </row>
    <row r="16" spans="1:17" s="91" customFormat="1" x14ac:dyDescent="0.3">
      <c r="A16" s="487" t="s">
        <v>935</v>
      </c>
      <c r="B16" s="488"/>
      <c r="C16" s="488"/>
      <c r="D16" s="489"/>
      <c r="E16" s="490"/>
      <c r="F16" s="491"/>
      <c r="G16" s="491"/>
      <c r="H16" s="491"/>
      <c r="I16" s="491"/>
      <c r="J16" s="491"/>
      <c r="K16" s="492"/>
      <c r="L16" s="130"/>
      <c r="M16" s="131"/>
      <c r="N16" s="130"/>
      <c r="O16" s="130"/>
    </row>
    <row r="17" spans="1:15" s="91" customFormat="1" x14ac:dyDescent="0.3">
      <c r="A17" s="449" t="s">
        <v>605</v>
      </c>
      <c r="B17" s="449"/>
      <c r="C17" s="449"/>
      <c r="D17" s="449"/>
      <c r="E17" s="435"/>
      <c r="F17" s="436"/>
      <c r="G17" s="436"/>
      <c r="H17" s="436"/>
      <c r="I17" s="436"/>
      <c r="J17" s="436"/>
      <c r="K17" s="437"/>
      <c r="L17" s="130"/>
      <c r="M17" s="131"/>
      <c r="N17" s="130"/>
      <c r="O17" s="130"/>
    </row>
    <row r="18" spans="1:15" s="91" customFormat="1" ht="40.5" customHeight="1" x14ac:dyDescent="0.3">
      <c r="A18" s="449" t="s">
        <v>934</v>
      </c>
      <c r="B18" s="449"/>
      <c r="C18" s="449"/>
      <c r="D18" s="449"/>
      <c r="E18" s="435"/>
      <c r="F18" s="436"/>
      <c r="G18" s="436"/>
      <c r="H18" s="436"/>
      <c r="I18" s="436"/>
      <c r="J18" s="436"/>
      <c r="K18" s="437"/>
      <c r="L18" s="130"/>
      <c r="M18" s="131"/>
      <c r="N18" s="130"/>
      <c r="O18" s="130"/>
    </row>
    <row r="19" spans="1:15" s="91" customFormat="1" x14ac:dyDescent="0.3">
      <c r="A19" s="90"/>
      <c r="B19" s="90"/>
      <c r="C19" s="90"/>
      <c r="D19" s="90"/>
      <c r="E19" s="90"/>
      <c r="F19" s="90"/>
      <c r="G19" s="90"/>
      <c r="L19" s="130"/>
      <c r="M19" s="131"/>
      <c r="N19" s="130"/>
      <c r="O19" s="130"/>
    </row>
    <row r="20" spans="1:15" s="91" customFormat="1" x14ac:dyDescent="0.3">
      <c r="A20" s="89" t="s">
        <v>147</v>
      </c>
      <c r="B20" s="89"/>
      <c r="C20" s="90"/>
      <c r="D20" s="90"/>
      <c r="E20" s="90"/>
      <c r="L20" s="130"/>
      <c r="M20" s="131"/>
      <c r="N20" s="130"/>
      <c r="O20" s="130"/>
    </row>
    <row r="21" spans="1:15" s="91" customFormat="1" ht="12" customHeight="1" x14ac:dyDescent="0.3">
      <c r="A21" s="90"/>
      <c r="B21" s="90"/>
      <c r="C21" s="90"/>
      <c r="D21" s="90"/>
      <c r="E21" s="90"/>
      <c r="L21" s="130"/>
      <c r="M21" s="131"/>
      <c r="N21" s="130"/>
      <c r="O21" s="130"/>
    </row>
    <row r="22" spans="1:15" s="91" customFormat="1" x14ac:dyDescent="0.3">
      <c r="A22" s="103" t="s">
        <v>1051</v>
      </c>
      <c r="B22" s="103"/>
      <c r="C22" s="103"/>
      <c r="D22" s="154"/>
      <c r="E22" s="90"/>
      <c r="L22" s="130"/>
      <c r="M22" s="131"/>
      <c r="N22" s="130"/>
      <c r="O22" s="130"/>
    </row>
    <row r="23" spans="1:15" s="91" customFormat="1" x14ac:dyDescent="0.3">
      <c r="A23" s="103" t="s">
        <v>1052</v>
      </c>
      <c r="B23" s="103"/>
      <c r="C23" s="103"/>
      <c r="D23" s="154"/>
      <c r="E23" s="90"/>
      <c r="L23" s="130"/>
      <c r="M23" s="131"/>
      <c r="N23" s="130"/>
      <c r="O23" s="130"/>
    </row>
    <row r="24" spans="1:15" s="91" customFormat="1" x14ac:dyDescent="0.3">
      <c r="A24" s="103" t="s">
        <v>19</v>
      </c>
      <c r="B24" s="103"/>
      <c r="C24" s="103"/>
      <c r="D24" s="154"/>
      <c r="E24" s="90"/>
      <c r="L24" s="130"/>
      <c r="M24" s="131"/>
      <c r="N24" s="130"/>
      <c r="O24" s="130"/>
    </row>
    <row r="25" spans="1:15" s="91" customFormat="1" x14ac:dyDescent="0.3">
      <c r="A25" s="103" t="s">
        <v>1053</v>
      </c>
      <c r="B25" s="103"/>
      <c r="C25" s="103"/>
      <c r="D25" s="154"/>
      <c r="E25" s="90"/>
      <c r="L25" s="130"/>
      <c r="M25" s="131"/>
      <c r="N25" s="130"/>
      <c r="O25" s="130"/>
    </row>
    <row r="26" spans="1:15" s="91" customFormat="1" x14ac:dyDescent="0.3">
      <c r="A26" s="103" t="s">
        <v>1054</v>
      </c>
      <c r="B26" s="103"/>
      <c r="C26" s="103"/>
      <c r="D26" s="154"/>
      <c r="E26" s="90"/>
      <c r="L26" s="130"/>
      <c r="M26" s="131"/>
      <c r="N26" s="130"/>
      <c r="O26" s="130"/>
    </row>
    <row r="27" spans="1:15" s="91" customFormat="1" x14ac:dyDescent="0.3">
      <c r="A27" s="103" t="s">
        <v>184</v>
      </c>
      <c r="B27" s="103"/>
      <c r="C27" s="103"/>
      <c r="D27" s="154"/>
      <c r="E27" s="90"/>
      <c r="L27" s="130"/>
      <c r="M27" s="131"/>
      <c r="N27" s="130"/>
      <c r="O27" s="130"/>
    </row>
    <row r="28" spans="1:15" s="91" customFormat="1" x14ac:dyDescent="0.3">
      <c r="A28" s="33"/>
      <c r="B28" s="33"/>
      <c r="C28" s="33"/>
      <c r="D28" s="33"/>
      <c r="E28" s="90"/>
      <c r="L28" s="130"/>
      <c r="M28" s="131"/>
      <c r="N28" s="130"/>
      <c r="O28" s="130"/>
    </row>
    <row r="29" spans="1:15" s="40" customFormat="1" x14ac:dyDescent="0.3">
      <c r="A29" s="89" t="s">
        <v>148</v>
      </c>
      <c r="B29" s="89"/>
      <c r="C29" s="95"/>
      <c r="D29" s="96" t="s">
        <v>40</v>
      </c>
      <c r="E29" s="97" t="s">
        <v>187</v>
      </c>
      <c r="F29" s="96" t="s">
        <v>41</v>
      </c>
      <c r="G29" s="98" t="s">
        <v>42</v>
      </c>
      <c r="H29" s="91"/>
      <c r="I29" s="91"/>
      <c r="J29" s="91"/>
      <c r="K29" s="91"/>
      <c r="L29" s="130"/>
      <c r="M29" s="131"/>
      <c r="N29" s="132"/>
      <c r="O29" s="132"/>
    </row>
    <row r="30" spans="1:15" s="40" customFormat="1" x14ac:dyDescent="0.3">
      <c r="A30" s="99"/>
      <c r="B30" s="94"/>
      <c r="C30" s="90"/>
      <c r="D30" s="90"/>
      <c r="E30" s="91"/>
      <c r="F30" s="90"/>
      <c r="G30" s="90"/>
      <c r="H30" s="91"/>
      <c r="I30" s="91"/>
      <c r="J30" s="91"/>
      <c r="K30" s="91"/>
      <c r="L30" s="130"/>
      <c r="M30" s="131"/>
      <c r="N30" s="132"/>
      <c r="O30" s="132"/>
    </row>
    <row r="31" spans="1:15" s="40" customFormat="1" x14ac:dyDescent="0.3">
      <c r="A31" s="93" t="s">
        <v>185</v>
      </c>
      <c r="B31" s="93"/>
      <c r="C31" s="93"/>
      <c r="D31" s="155"/>
      <c r="E31" s="100" t="str">
        <f>IFERROR($D31/$D$36,"%")</f>
        <v>%</v>
      </c>
      <c r="F31" s="155"/>
      <c r="G31" s="92"/>
      <c r="H31" s="91"/>
      <c r="I31" s="91"/>
      <c r="J31" s="91"/>
      <c r="K31" s="91"/>
      <c r="L31" s="130"/>
      <c r="M31" s="131"/>
      <c r="N31" s="132"/>
      <c r="O31" s="132"/>
    </row>
    <row r="32" spans="1:15" s="40" customFormat="1" x14ac:dyDescent="0.3">
      <c r="A32" s="306" t="s">
        <v>186</v>
      </c>
      <c r="B32" s="306"/>
      <c r="C32" s="306"/>
      <c r="D32" s="155"/>
      <c r="E32" s="100" t="str">
        <f>IFERROR($D32/$D$36,"%")</f>
        <v>%</v>
      </c>
      <c r="F32" s="155"/>
      <c r="G32" s="92"/>
      <c r="H32" s="91"/>
      <c r="I32" s="91"/>
      <c r="J32" s="91"/>
      <c r="K32" s="91"/>
      <c r="L32" s="130"/>
      <c r="M32" s="131"/>
      <c r="N32" s="132"/>
      <c r="O32" s="132"/>
    </row>
    <row r="33" spans="1:19" s="40" customFormat="1" x14ac:dyDescent="0.3">
      <c r="A33" s="93" t="s">
        <v>48</v>
      </c>
      <c r="B33" s="93"/>
      <c r="C33" s="93"/>
      <c r="D33" s="155"/>
      <c r="E33" s="100" t="str">
        <f>IFERROR($D33/$D$36,"%")</f>
        <v>%</v>
      </c>
      <c r="F33" s="155"/>
      <c r="G33" s="92"/>
      <c r="H33" s="91"/>
      <c r="I33" s="91"/>
      <c r="J33" s="91"/>
      <c r="K33" s="91"/>
      <c r="L33" s="130"/>
      <c r="M33" s="131"/>
      <c r="N33" s="132"/>
      <c r="O33" s="132"/>
    </row>
    <row r="34" spans="1:19" s="40" customFormat="1" x14ac:dyDescent="0.3">
      <c r="A34" s="103" t="s">
        <v>16</v>
      </c>
      <c r="B34" s="103"/>
      <c r="C34" s="103"/>
      <c r="D34" s="155"/>
      <c r="E34" s="100" t="str">
        <f>IFERROR($D34/$D$36,"%")</f>
        <v>%</v>
      </c>
      <c r="F34" s="155"/>
      <c r="G34" s="92"/>
      <c r="H34" s="91"/>
      <c r="I34" s="91"/>
      <c r="J34" s="91"/>
      <c r="K34" s="91"/>
      <c r="L34" s="130"/>
      <c r="M34" s="131"/>
      <c r="N34" s="132"/>
      <c r="O34" s="132"/>
    </row>
    <row r="35" spans="1:19" s="40" customFormat="1" x14ac:dyDescent="0.3">
      <c r="A35" s="93"/>
      <c r="B35" s="93"/>
      <c r="C35" s="93"/>
      <c r="D35" s="92"/>
      <c r="E35" s="101"/>
      <c r="F35" s="92"/>
      <c r="G35" s="92"/>
      <c r="H35" s="91"/>
      <c r="I35" s="91"/>
      <c r="J35" s="91"/>
      <c r="K35" s="91"/>
      <c r="L35" s="130"/>
      <c r="M35" s="131"/>
      <c r="N35" s="132"/>
      <c r="O35" s="132"/>
    </row>
    <row r="36" spans="1:19" s="40" customFormat="1" x14ac:dyDescent="0.3">
      <c r="A36" s="93" t="s">
        <v>39</v>
      </c>
      <c r="B36" s="93"/>
      <c r="C36" s="93"/>
      <c r="D36" s="182">
        <f>SUM(D31:D34)</f>
        <v>0</v>
      </c>
      <c r="E36" s="91"/>
      <c r="F36" s="102">
        <f>SUM(F31:F34)</f>
        <v>0</v>
      </c>
      <c r="G36" s="102">
        <f>IFERROR(D36-F36,"")</f>
        <v>0</v>
      </c>
      <c r="H36" s="91"/>
      <c r="I36" s="91"/>
      <c r="J36" s="91"/>
      <c r="K36" s="91"/>
      <c r="L36" s="130"/>
      <c r="M36" s="131"/>
      <c r="N36" s="132"/>
      <c r="O36" s="132"/>
    </row>
    <row r="37" spans="1:19" s="40" customFormat="1" x14ac:dyDescent="0.3">
      <c r="A37" s="91"/>
      <c r="B37" s="91"/>
      <c r="C37" s="91"/>
      <c r="D37" s="91"/>
      <c r="E37" s="91"/>
      <c r="F37" s="91"/>
      <c r="G37" s="91"/>
      <c r="H37" s="91"/>
      <c r="I37" s="91"/>
      <c r="J37" s="91"/>
      <c r="K37" s="91"/>
      <c r="L37" s="130"/>
      <c r="M37" s="131"/>
      <c r="N37" s="132"/>
      <c r="O37" s="132"/>
    </row>
    <row r="38" spans="1:19" s="40" customFormat="1" x14ac:dyDescent="0.3">
      <c r="A38" s="480" t="s">
        <v>58</v>
      </c>
      <c r="B38" s="481"/>
      <c r="G38" s="181"/>
      <c r="H38" s="91"/>
      <c r="I38" s="91"/>
      <c r="J38" s="91"/>
      <c r="K38" s="91"/>
      <c r="L38" s="130"/>
      <c r="M38" s="131"/>
      <c r="N38" s="132"/>
      <c r="O38" s="132"/>
    </row>
    <row r="39" spans="1:19" s="40" customFormat="1" x14ac:dyDescent="0.3">
      <c r="A39" s="480" t="s">
        <v>59</v>
      </c>
      <c r="B39" s="481"/>
      <c r="C39" s="91"/>
      <c r="D39" s="91"/>
      <c r="E39" s="91"/>
      <c r="F39" s="91"/>
      <c r="G39" s="175" t="str">
        <f>IFERROR(G38/F36,"")</f>
        <v/>
      </c>
      <c r="H39" s="91"/>
      <c r="I39" s="91"/>
      <c r="J39" s="91"/>
      <c r="K39" s="91"/>
      <c r="L39" s="130"/>
      <c r="M39" s="131"/>
      <c r="N39" s="132"/>
      <c r="O39" s="132"/>
    </row>
    <row r="40" spans="1:19" s="40" customFormat="1" x14ac:dyDescent="0.3">
      <c r="A40" s="94"/>
      <c r="B40" s="94"/>
      <c r="C40" s="90"/>
      <c r="D40" s="90"/>
      <c r="E40" s="90"/>
      <c r="F40" s="63"/>
      <c r="G40" s="90"/>
      <c r="H40" s="91"/>
      <c r="I40" s="91"/>
      <c r="J40" s="91"/>
      <c r="K40" s="91"/>
      <c r="L40" s="130"/>
      <c r="M40" s="131"/>
      <c r="N40" s="132"/>
      <c r="O40" s="132"/>
    </row>
    <row r="41" spans="1:19" s="91" customFormat="1" x14ac:dyDescent="0.3">
      <c r="A41" s="485" t="s">
        <v>210</v>
      </c>
      <c r="B41" s="486"/>
      <c r="C41" s="486"/>
      <c r="D41" s="486"/>
      <c r="E41" s="486"/>
      <c r="F41" s="486"/>
      <c r="G41" s="486"/>
      <c r="H41" s="339"/>
      <c r="K41" s="340"/>
      <c r="L41" s="130"/>
      <c r="M41" s="130"/>
    </row>
    <row r="42" spans="1:19" s="91" customFormat="1" ht="54" customHeight="1" x14ac:dyDescent="0.3">
      <c r="A42" s="455"/>
      <c r="B42" s="456"/>
      <c r="C42" s="456"/>
      <c r="D42" s="456"/>
      <c r="E42" s="456"/>
      <c r="F42" s="456"/>
      <c r="G42" s="456"/>
      <c r="H42" s="456"/>
      <c r="I42" s="456"/>
      <c r="J42" s="456"/>
      <c r="K42" s="457"/>
    </row>
    <row r="43" spans="1:19" s="40" customFormat="1" x14ac:dyDescent="0.3">
      <c r="A43" s="94"/>
      <c r="B43" s="94"/>
      <c r="C43" s="90"/>
      <c r="D43" s="90"/>
      <c r="E43" s="90"/>
      <c r="F43" s="309"/>
      <c r="G43" s="90"/>
      <c r="H43" s="91"/>
      <c r="I43" s="91"/>
      <c r="J43" s="91"/>
      <c r="K43" s="340"/>
      <c r="L43" s="91"/>
      <c r="M43" s="91"/>
      <c r="N43" s="91"/>
      <c r="O43" s="91"/>
      <c r="P43" s="91"/>
      <c r="Q43" s="91"/>
    </row>
    <row r="44" spans="1:19" s="91" customFormat="1" x14ac:dyDescent="0.3">
      <c r="A44" s="474" t="s">
        <v>394</v>
      </c>
      <c r="B44" s="475"/>
      <c r="C44" s="475"/>
      <c r="D44" s="475"/>
      <c r="E44" s="475"/>
      <c r="F44" s="475"/>
      <c r="G44" s="475"/>
      <c r="H44" s="475"/>
      <c r="I44" s="475"/>
      <c r="J44" s="475"/>
      <c r="K44" s="476"/>
    </row>
    <row r="45" spans="1:19" s="106" customFormat="1" x14ac:dyDescent="0.3">
      <c r="A45" s="107"/>
      <c r="B45" s="108"/>
      <c r="C45" s="104"/>
      <c r="D45" s="104"/>
      <c r="E45" s="104"/>
      <c r="F45" s="104"/>
      <c r="G45" s="105"/>
      <c r="L45" s="91"/>
      <c r="M45" s="91"/>
      <c r="N45" s="91"/>
      <c r="O45" s="91"/>
      <c r="P45" s="91"/>
      <c r="Q45" s="91"/>
    </row>
    <row r="46" spans="1:19" s="91" customFormat="1" ht="65.400000000000006" customHeight="1" x14ac:dyDescent="0.3">
      <c r="A46" s="477" t="s">
        <v>1379</v>
      </c>
      <c r="B46" s="478"/>
      <c r="C46" s="478"/>
      <c r="D46" s="478"/>
      <c r="E46" s="478"/>
      <c r="F46" s="478"/>
      <c r="G46" s="478"/>
      <c r="H46" s="478"/>
      <c r="I46" s="478"/>
      <c r="J46" s="478"/>
      <c r="K46" s="479"/>
      <c r="S46" s="188"/>
    </row>
    <row r="47" spans="1:19" s="91" customFormat="1" x14ac:dyDescent="0.3">
      <c r="A47" s="90"/>
      <c r="B47" s="90"/>
      <c r="C47" s="90"/>
      <c r="D47" s="90"/>
      <c r="E47" s="90"/>
      <c r="F47" s="90"/>
      <c r="G47" s="90"/>
    </row>
    <row r="48" spans="1:19" s="91" customFormat="1" ht="100.8" x14ac:dyDescent="0.3">
      <c r="A48" s="88"/>
      <c r="B48" s="472" t="s">
        <v>224</v>
      </c>
      <c r="C48" s="473"/>
      <c r="D48" s="461" t="s">
        <v>228</v>
      </c>
      <c r="E48" s="462"/>
      <c r="F48" s="123" t="s">
        <v>109</v>
      </c>
      <c r="G48" s="461" t="s">
        <v>110</v>
      </c>
      <c r="H48" s="470"/>
      <c r="I48" s="462"/>
      <c r="J48" s="203" t="s">
        <v>606</v>
      </c>
      <c r="K48" s="124" t="s">
        <v>899</v>
      </c>
    </row>
    <row r="49" spans="1:19" s="49" customFormat="1" ht="25.5" customHeight="1" x14ac:dyDescent="0.3">
      <c r="A49" s="109" t="s">
        <v>223</v>
      </c>
      <c r="B49" s="463" t="s">
        <v>188</v>
      </c>
      <c r="C49" s="463"/>
      <c r="D49" s="463" t="s">
        <v>95</v>
      </c>
      <c r="E49" s="463"/>
      <c r="F49" s="110" t="s">
        <v>119</v>
      </c>
      <c r="G49" s="471" t="s">
        <v>17</v>
      </c>
      <c r="H49" s="471"/>
      <c r="I49" s="471"/>
      <c r="J49" s="111" t="s">
        <v>217</v>
      </c>
      <c r="K49" s="112" t="s">
        <v>930</v>
      </c>
      <c r="L49" s="44"/>
      <c r="M49" s="91"/>
      <c r="N49" s="91"/>
      <c r="O49" s="91"/>
      <c r="P49" s="91"/>
      <c r="Q49" s="91"/>
    </row>
    <row r="50" spans="1:19" s="133" customFormat="1" x14ac:dyDescent="0.3">
      <c r="A50" s="186">
        <v>1</v>
      </c>
      <c r="B50" s="178"/>
      <c r="C50" s="179"/>
      <c r="D50" s="435"/>
      <c r="E50" s="437"/>
      <c r="F50" s="180"/>
      <c r="G50" s="464"/>
      <c r="H50" s="464"/>
      <c r="I50" s="464"/>
      <c r="J50" s="251"/>
      <c r="K50" s="251"/>
      <c r="L50" s="130"/>
      <c r="M50" s="131">
        <f ca="1">IFERROR(COLUMN(INDIRECT(K50&amp;1)),6)</f>
        <v>6</v>
      </c>
      <c r="N50" s="130"/>
      <c r="O50" s="130"/>
      <c r="P50" s="91"/>
      <c r="Q50" s="91"/>
      <c r="R50" s="91"/>
    </row>
    <row r="51" spans="1:19" s="91" customFormat="1" x14ac:dyDescent="0.3">
      <c r="A51" s="186">
        <v>2</v>
      </c>
      <c r="B51" s="178"/>
      <c r="C51" s="179"/>
      <c r="D51" s="435"/>
      <c r="E51" s="437"/>
      <c r="F51" s="180"/>
      <c r="G51" s="464"/>
      <c r="H51" s="464"/>
      <c r="I51" s="464"/>
      <c r="J51" s="251"/>
      <c r="K51" s="251"/>
      <c r="L51" s="130"/>
      <c r="M51" s="131">
        <f ca="1">IFERROR(COLUMN(INDIRECT(K51&amp;1)),6)</f>
        <v>6</v>
      </c>
      <c r="N51" s="130"/>
      <c r="O51" s="130"/>
    </row>
    <row r="52" spans="1:19" s="91" customFormat="1" x14ac:dyDescent="0.3">
      <c r="A52" s="114"/>
      <c r="B52" s="114"/>
      <c r="C52" s="114"/>
      <c r="D52" s="114"/>
      <c r="E52" s="114"/>
      <c r="F52" s="114"/>
      <c r="G52" s="115"/>
      <c r="H52" s="115"/>
      <c r="I52" s="115"/>
      <c r="J52" s="114"/>
      <c r="K52" s="114"/>
      <c r="L52" s="134"/>
      <c r="M52" s="131"/>
      <c r="N52" s="130"/>
      <c r="O52" s="130"/>
    </row>
    <row r="53" spans="1:19" s="91" customFormat="1" x14ac:dyDescent="0.3">
      <c r="A53" s="493" t="s">
        <v>1057</v>
      </c>
      <c r="B53" s="494"/>
      <c r="C53" s="494"/>
      <c r="D53" s="494"/>
      <c r="E53" s="494"/>
      <c r="F53" s="494"/>
      <c r="G53" s="494"/>
      <c r="H53" s="494"/>
      <c r="I53" s="494"/>
      <c r="J53" s="494"/>
      <c r="K53" s="495"/>
      <c r="L53" s="130"/>
      <c r="M53" s="130"/>
    </row>
    <row r="54" spans="1:19" s="169" customFormat="1" x14ac:dyDescent="0.3"/>
    <row r="55" spans="1:19" s="169" customFormat="1" x14ac:dyDescent="0.3">
      <c r="A55" s="173" t="s">
        <v>211</v>
      </c>
      <c r="B55" s="173"/>
      <c r="C55" s="153">
        <f>B50</f>
        <v>0</v>
      </c>
    </row>
    <row r="56" spans="1:19" s="91" customFormat="1" ht="49.95" customHeight="1" x14ac:dyDescent="0.3">
      <c r="A56" s="435"/>
      <c r="B56" s="436"/>
      <c r="C56" s="436"/>
      <c r="D56" s="436"/>
      <c r="E56" s="436"/>
      <c r="F56" s="436"/>
      <c r="G56" s="436"/>
      <c r="H56" s="436"/>
      <c r="I56" s="436"/>
      <c r="J56" s="436"/>
      <c r="K56" s="437"/>
      <c r="L56" s="43"/>
      <c r="M56" s="131"/>
      <c r="N56" s="130"/>
      <c r="O56" s="130"/>
    </row>
    <row r="57" spans="1:19" s="169" customFormat="1" x14ac:dyDescent="0.3">
      <c r="A57" s="170"/>
      <c r="B57" s="174"/>
    </row>
    <row r="58" spans="1:19" s="169" customFormat="1" x14ac:dyDescent="0.3">
      <c r="A58" s="173" t="s">
        <v>212</v>
      </c>
      <c r="B58" s="173"/>
      <c r="C58" s="153">
        <f>B51</f>
        <v>0</v>
      </c>
    </row>
    <row r="59" spans="1:19" s="91" customFormat="1" ht="49.95" customHeight="1" x14ac:dyDescent="0.3">
      <c r="A59" s="435"/>
      <c r="B59" s="436"/>
      <c r="C59" s="436"/>
      <c r="D59" s="436"/>
      <c r="E59" s="436"/>
      <c r="F59" s="436"/>
      <c r="G59" s="436"/>
      <c r="H59" s="436"/>
      <c r="I59" s="436"/>
      <c r="J59" s="436"/>
      <c r="K59" s="437"/>
      <c r="L59" s="43"/>
      <c r="M59" s="131"/>
      <c r="N59" s="130"/>
      <c r="O59" s="130"/>
    </row>
    <row r="60" spans="1:19" s="169" customFormat="1" x14ac:dyDescent="0.3">
      <c r="A60" s="171"/>
      <c r="B60" s="172"/>
      <c r="C60" s="172"/>
      <c r="D60" s="172"/>
      <c r="E60" s="172"/>
      <c r="F60" s="172"/>
      <c r="G60" s="172"/>
      <c r="H60" s="172"/>
    </row>
    <row r="61" spans="1:19" s="91" customFormat="1" ht="33" customHeight="1" x14ac:dyDescent="0.3">
      <c r="A61" s="466" t="s">
        <v>1058</v>
      </c>
      <c r="B61" s="467"/>
      <c r="C61" s="467"/>
      <c r="D61" s="467"/>
      <c r="E61" s="467"/>
      <c r="F61" s="467"/>
      <c r="G61" s="467"/>
      <c r="H61" s="467"/>
      <c r="I61" s="467"/>
      <c r="J61" s="468"/>
      <c r="K61" s="341"/>
      <c r="L61" s="43"/>
      <c r="M61" s="131"/>
      <c r="N61" s="130"/>
      <c r="O61" s="130"/>
    </row>
    <row r="62" spans="1:19" s="91" customFormat="1" x14ac:dyDescent="0.3">
      <c r="A62" s="116"/>
      <c r="B62" s="116"/>
      <c r="C62" s="116"/>
      <c r="D62" s="116"/>
      <c r="E62" s="116"/>
      <c r="F62" s="116"/>
      <c r="G62" s="116"/>
      <c r="H62" s="116"/>
      <c r="I62" s="116"/>
      <c r="J62" s="116"/>
      <c r="K62" s="116"/>
      <c r="L62" s="43"/>
      <c r="M62" s="131"/>
      <c r="N62" s="130"/>
      <c r="O62" s="130"/>
    </row>
    <row r="63" spans="1:19" s="91" customFormat="1" ht="49.95" customHeight="1" x14ac:dyDescent="0.3">
      <c r="A63" s="435"/>
      <c r="B63" s="436"/>
      <c r="C63" s="436"/>
      <c r="D63" s="436"/>
      <c r="E63" s="436"/>
      <c r="F63" s="436"/>
      <c r="G63" s="436"/>
      <c r="H63" s="436"/>
      <c r="I63" s="436"/>
      <c r="J63" s="436"/>
      <c r="K63" s="437"/>
      <c r="L63" s="43"/>
      <c r="M63" s="131"/>
      <c r="N63" s="130"/>
      <c r="O63" s="130"/>
    </row>
    <row r="64" spans="1:19" s="122" customFormat="1" x14ac:dyDescent="0.3">
      <c r="A64" s="121"/>
      <c r="B64" s="121"/>
      <c r="C64" s="121"/>
      <c r="D64" s="121"/>
      <c r="E64" s="121"/>
      <c r="F64" s="121"/>
      <c r="G64" s="121"/>
      <c r="K64" s="187"/>
      <c r="L64" s="130"/>
      <c r="M64" s="130"/>
      <c r="N64" s="91"/>
      <c r="O64" s="91"/>
      <c r="P64" s="91"/>
      <c r="Q64" s="91"/>
      <c r="R64" s="91"/>
      <c r="S64" s="91"/>
    </row>
    <row r="65" spans="1:19" s="91" customFormat="1" x14ac:dyDescent="0.3">
      <c r="A65" s="307" t="s">
        <v>1059</v>
      </c>
      <c r="B65" s="309"/>
      <c r="C65" s="309"/>
      <c r="D65" s="309"/>
      <c r="E65" s="309"/>
      <c r="F65" s="309"/>
      <c r="G65" s="309"/>
      <c r="H65" s="40"/>
      <c r="I65" s="40"/>
      <c r="J65" s="40"/>
      <c r="K65" s="40"/>
      <c r="L65" s="130"/>
      <c r="M65" s="130"/>
    </row>
    <row r="66" spans="1:19" s="91" customFormat="1" ht="49.95" customHeight="1" x14ac:dyDescent="0.3">
      <c r="A66" s="452"/>
      <c r="B66" s="453"/>
      <c r="C66" s="453"/>
      <c r="D66" s="453"/>
      <c r="E66" s="453"/>
      <c r="F66" s="453"/>
      <c r="G66" s="453"/>
      <c r="H66" s="453"/>
      <c r="I66" s="453"/>
      <c r="J66" s="453"/>
      <c r="K66" s="454"/>
      <c r="L66" s="130"/>
      <c r="M66" s="130"/>
    </row>
    <row r="67" spans="1:19" s="91" customFormat="1" x14ac:dyDescent="0.3">
      <c r="A67" s="117"/>
      <c r="B67" s="117"/>
      <c r="C67" s="117"/>
      <c r="D67" s="117"/>
      <c r="E67" s="117"/>
      <c r="F67" s="117"/>
      <c r="G67" s="117"/>
      <c r="H67" s="117"/>
      <c r="I67" s="117"/>
      <c r="J67" s="117"/>
      <c r="K67" s="117"/>
      <c r="L67" s="130"/>
      <c r="M67" s="131"/>
      <c r="N67" s="130"/>
      <c r="O67" s="130"/>
    </row>
    <row r="68" spans="1:19" s="91" customFormat="1" ht="33" customHeight="1" x14ac:dyDescent="0.3">
      <c r="A68" s="466" t="s">
        <v>1060</v>
      </c>
      <c r="B68" s="467"/>
      <c r="C68" s="467"/>
      <c r="D68" s="467"/>
      <c r="E68" s="467"/>
      <c r="F68" s="467"/>
      <c r="G68" s="467"/>
      <c r="H68" s="467"/>
      <c r="I68" s="467"/>
      <c r="J68" s="468"/>
      <c r="K68" s="341"/>
      <c r="L68" s="43"/>
      <c r="M68" s="131"/>
      <c r="N68" s="130"/>
      <c r="O68" s="130"/>
    </row>
    <row r="69" spans="1:19" s="91" customFormat="1" x14ac:dyDescent="0.3">
      <c r="A69" s="116"/>
      <c r="B69" s="116"/>
      <c r="C69" s="116"/>
      <c r="D69" s="116"/>
      <c r="E69" s="116"/>
      <c r="F69" s="116"/>
      <c r="G69" s="116"/>
      <c r="H69" s="116"/>
      <c r="I69" s="116"/>
      <c r="J69" s="116"/>
      <c r="K69" s="116"/>
      <c r="L69" s="130"/>
      <c r="M69" s="130"/>
    </row>
    <row r="70" spans="1:19" s="91" customFormat="1" ht="49.95" customHeight="1" x14ac:dyDescent="0.3">
      <c r="A70" s="435"/>
      <c r="B70" s="436"/>
      <c r="C70" s="436"/>
      <c r="D70" s="436"/>
      <c r="E70" s="436"/>
      <c r="F70" s="436"/>
      <c r="G70" s="436"/>
      <c r="H70" s="436"/>
      <c r="I70" s="436"/>
      <c r="J70" s="436"/>
      <c r="K70" s="437"/>
      <c r="L70" s="130"/>
      <c r="M70" s="130"/>
    </row>
    <row r="71" spans="1:19" s="122" customFormat="1" x14ac:dyDescent="0.3">
      <c r="A71" s="121"/>
      <c r="B71" s="121"/>
      <c r="C71" s="121"/>
      <c r="D71" s="121"/>
      <c r="E71" s="121"/>
      <c r="F71" s="121"/>
      <c r="G71" s="121"/>
      <c r="K71" s="187"/>
      <c r="L71" s="130"/>
      <c r="M71" s="130"/>
      <c r="N71" s="91"/>
      <c r="O71" s="91"/>
      <c r="P71" s="91"/>
      <c r="Q71" s="91"/>
      <c r="R71" s="91"/>
      <c r="S71" s="91"/>
    </row>
    <row r="72" spans="1:19" s="91" customFormat="1" x14ac:dyDescent="0.3">
      <c r="A72" s="307" t="s">
        <v>1059</v>
      </c>
      <c r="B72" s="309"/>
      <c r="C72" s="309"/>
      <c r="D72" s="309"/>
      <c r="E72" s="309"/>
      <c r="F72" s="309"/>
      <c r="G72" s="309"/>
      <c r="H72" s="40"/>
      <c r="I72" s="40"/>
      <c r="J72" s="40"/>
      <c r="K72" s="40"/>
      <c r="L72" s="130"/>
      <c r="M72" s="130"/>
    </row>
    <row r="73" spans="1:19" s="91" customFormat="1" ht="49.95" customHeight="1" x14ac:dyDescent="0.3">
      <c r="A73" s="452"/>
      <c r="B73" s="453"/>
      <c r="C73" s="453"/>
      <c r="D73" s="453"/>
      <c r="E73" s="453"/>
      <c r="F73" s="453"/>
      <c r="G73" s="453"/>
      <c r="H73" s="453"/>
      <c r="I73" s="453"/>
      <c r="J73" s="453"/>
      <c r="K73" s="454"/>
      <c r="L73" s="130"/>
      <c r="M73" s="130"/>
    </row>
    <row r="74" spans="1:19" s="122" customFormat="1" x14ac:dyDescent="0.3">
      <c r="A74" s="121"/>
      <c r="B74" s="121"/>
      <c r="C74" s="121"/>
      <c r="D74" s="121"/>
      <c r="E74" s="121"/>
      <c r="F74" s="121"/>
      <c r="G74" s="121"/>
      <c r="K74" s="187"/>
      <c r="L74" s="130"/>
      <c r="M74" s="130"/>
      <c r="N74" s="91"/>
      <c r="O74" s="91"/>
      <c r="P74" s="91"/>
      <c r="Q74" s="91"/>
      <c r="R74" s="91"/>
      <c r="S74" s="91"/>
    </row>
    <row r="75" spans="1:19" s="91" customFormat="1" x14ac:dyDescent="0.3">
      <c r="A75" s="458" t="s">
        <v>395</v>
      </c>
      <c r="B75" s="459"/>
      <c r="C75" s="459"/>
      <c r="D75" s="459"/>
      <c r="E75" s="459"/>
      <c r="F75" s="459"/>
      <c r="G75" s="459"/>
      <c r="H75" s="459"/>
      <c r="I75" s="459"/>
      <c r="J75" s="459"/>
      <c r="K75" s="460"/>
      <c r="L75" s="43"/>
      <c r="M75" s="131"/>
      <c r="N75" s="130"/>
      <c r="O75" s="130"/>
    </row>
    <row r="76" spans="1:19" s="91" customFormat="1" x14ac:dyDescent="0.3">
      <c r="A76" s="117"/>
      <c r="B76" s="117"/>
      <c r="C76" s="117"/>
      <c r="D76" s="117"/>
      <c r="E76" s="117"/>
      <c r="F76" s="117"/>
      <c r="G76" s="117"/>
      <c r="H76" s="117"/>
      <c r="I76" s="117"/>
      <c r="J76" s="117"/>
      <c r="K76" s="117"/>
      <c r="L76" s="130"/>
      <c r="M76" s="131"/>
      <c r="N76" s="130"/>
      <c r="O76" s="130"/>
    </row>
    <row r="77" spans="1:19" s="91" customFormat="1" x14ac:dyDescent="0.3">
      <c r="A77" s="117"/>
      <c r="B77" s="117"/>
      <c r="C77" s="117"/>
      <c r="D77" s="117"/>
      <c r="E77" s="117"/>
      <c r="G77" s="118"/>
      <c r="H77" s="117"/>
      <c r="I77" s="117"/>
      <c r="J77" s="119" t="s">
        <v>226</v>
      </c>
      <c r="K77" s="117"/>
      <c r="L77" s="135"/>
      <c r="M77" s="131"/>
      <c r="N77" s="130"/>
      <c r="O77" s="130"/>
    </row>
    <row r="78" spans="1:19" s="91" customFormat="1" ht="28.5" hidden="1" customHeight="1" x14ac:dyDescent="0.3">
      <c r="A78" s="451" t="s">
        <v>208</v>
      </c>
      <c r="B78" s="451"/>
      <c r="C78" s="451"/>
      <c r="D78" s="451"/>
      <c r="E78" s="451"/>
      <c r="F78" s="451"/>
      <c r="G78" s="451"/>
      <c r="H78" s="451"/>
      <c r="I78" s="451"/>
      <c r="J78" s="126" t="str">
        <f>IF(K78=TRUE,"Ja","Neen")</f>
        <v>Ja</v>
      </c>
      <c r="K78" s="120" t="b">
        <v>1</v>
      </c>
      <c r="L78" s="131"/>
      <c r="M78" s="131"/>
      <c r="N78" s="130"/>
      <c r="O78" s="130"/>
    </row>
    <row r="79" spans="1:19" s="91" customFormat="1" ht="28.5" customHeight="1" x14ac:dyDescent="0.3">
      <c r="A79" s="451" t="s">
        <v>216</v>
      </c>
      <c r="B79" s="451"/>
      <c r="C79" s="451"/>
      <c r="D79" s="451"/>
      <c r="E79" s="451"/>
      <c r="F79" s="451"/>
      <c r="G79" s="451"/>
      <c r="H79" s="451"/>
      <c r="I79" s="451"/>
      <c r="J79" s="126" t="str">
        <f>IF(K79=TRUE,"Ja","Neen")</f>
        <v>Ja</v>
      </c>
      <c r="K79" s="120" t="b">
        <v>1</v>
      </c>
      <c r="L79" s="131"/>
      <c r="M79" s="131"/>
      <c r="N79" s="130"/>
      <c r="O79" s="130"/>
    </row>
    <row r="80" spans="1:19" s="122" customFormat="1" ht="28.5" customHeight="1" x14ac:dyDescent="0.3">
      <c r="A80" s="451" t="s">
        <v>215</v>
      </c>
      <c r="B80" s="451"/>
      <c r="C80" s="451"/>
      <c r="D80" s="451"/>
      <c r="E80" s="451"/>
      <c r="F80" s="451"/>
      <c r="G80" s="451"/>
      <c r="H80" s="451"/>
      <c r="I80" s="451"/>
      <c r="J80" s="126" t="str">
        <f t="shared" ref="J80" si="0">IF(K80=TRUE,"Ja","Neen")</f>
        <v>Ja</v>
      </c>
      <c r="K80" s="120" t="b">
        <v>1</v>
      </c>
      <c r="L80" s="130"/>
      <c r="M80" s="131"/>
      <c r="N80" s="130"/>
      <c r="O80" s="130"/>
      <c r="P80" s="91"/>
      <c r="Q80" s="91"/>
      <c r="R80" s="91"/>
    </row>
    <row r="81" spans="1:18" s="91" customFormat="1" ht="28.5" customHeight="1" x14ac:dyDescent="0.3">
      <c r="A81" s="451" t="s">
        <v>209</v>
      </c>
      <c r="B81" s="451"/>
      <c r="C81" s="451"/>
      <c r="D81" s="451"/>
      <c r="E81" s="451"/>
      <c r="F81" s="451"/>
      <c r="G81" s="451"/>
      <c r="H81" s="451"/>
      <c r="I81" s="451"/>
      <c r="J81" s="126" t="str">
        <f t="shared" ref="J81:J88" si="1">IF(K81=TRUE,"Ja","Neen")</f>
        <v>Ja</v>
      </c>
      <c r="K81" s="120" t="b">
        <v>1</v>
      </c>
      <c r="L81" s="131"/>
      <c r="M81" s="131"/>
      <c r="N81" s="130"/>
      <c r="O81" s="130"/>
    </row>
    <row r="82" spans="1:18" s="91" customFormat="1" ht="28.5" customHeight="1" x14ac:dyDescent="0.3">
      <c r="A82" s="451" t="s">
        <v>207</v>
      </c>
      <c r="B82" s="451"/>
      <c r="C82" s="451"/>
      <c r="D82" s="451"/>
      <c r="E82" s="451"/>
      <c r="F82" s="451"/>
      <c r="G82" s="451"/>
      <c r="H82" s="451"/>
      <c r="I82" s="451"/>
      <c r="J82" s="126" t="str">
        <f t="shared" si="1"/>
        <v>Ja</v>
      </c>
      <c r="K82" s="120" t="b">
        <v>1</v>
      </c>
      <c r="L82" s="131"/>
      <c r="M82" s="131"/>
      <c r="N82" s="130"/>
      <c r="O82" s="130"/>
    </row>
    <row r="83" spans="1:18" s="91" customFormat="1" ht="28.5" customHeight="1" x14ac:dyDescent="0.3">
      <c r="A83" s="450" t="s">
        <v>607</v>
      </c>
      <c r="B83" s="451"/>
      <c r="C83" s="451"/>
      <c r="D83" s="451"/>
      <c r="E83" s="451"/>
      <c r="F83" s="451"/>
      <c r="G83" s="451"/>
      <c r="H83" s="451"/>
      <c r="I83" s="451"/>
      <c r="J83" s="126" t="str">
        <f t="shared" si="1"/>
        <v>Ja</v>
      </c>
      <c r="K83" s="120" t="b">
        <v>1</v>
      </c>
      <c r="L83" s="131"/>
      <c r="M83" s="131"/>
      <c r="N83" s="130"/>
      <c r="O83" s="130"/>
    </row>
    <row r="84" spans="1:18" s="91" customFormat="1" ht="28.5" customHeight="1" x14ac:dyDescent="0.3">
      <c r="A84" s="465" t="s">
        <v>562</v>
      </c>
      <c r="B84" s="451"/>
      <c r="C84" s="451"/>
      <c r="D84" s="451"/>
      <c r="E84" s="451"/>
      <c r="F84" s="451"/>
      <c r="G84" s="451"/>
      <c r="H84" s="451"/>
      <c r="I84" s="451"/>
      <c r="J84" s="126" t="str">
        <f t="shared" si="1"/>
        <v>Ja</v>
      </c>
      <c r="K84" s="120" t="b">
        <v>1</v>
      </c>
      <c r="L84" s="131"/>
      <c r="M84" s="131"/>
      <c r="N84" s="130"/>
      <c r="O84" s="130"/>
    </row>
    <row r="85" spans="1:18" s="91" customFormat="1" ht="28.5" customHeight="1" x14ac:dyDescent="0.3">
      <c r="A85" s="451" t="s">
        <v>206</v>
      </c>
      <c r="B85" s="451"/>
      <c r="C85" s="451"/>
      <c r="D85" s="451"/>
      <c r="E85" s="451"/>
      <c r="F85" s="451"/>
      <c r="G85" s="451"/>
      <c r="H85" s="451"/>
      <c r="I85" s="451"/>
      <c r="J85" s="126" t="str">
        <f t="shared" si="1"/>
        <v>Ja</v>
      </c>
      <c r="K85" s="120" t="b">
        <v>1</v>
      </c>
      <c r="L85" s="131"/>
      <c r="M85" s="131"/>
      <c r="N85" s="130"/>
      <c r="O85" s="130"/>
    </row>
    <row r="86" spans="1:18" s="91" customFormat="1" ht="36" customHeight="1" x14ac:dyDescent="0.3">
      <c r="A86" s="450" t="s">
        <v>608</v>
      </c>
      <c r="B86" s="451"/>
      <c r="C86" s="451"/>
      <c r="D86" s="451"/>
      <c r="E86" s="451"/>
      <c r="F86" s="451"/>
      <c r="G86" s="451"/>
      <c r="H86" s="451"/>
      <c r="I86" s="451"/>
      <c r="J86" s="126" t="str">
        <f t="shared" si="1"/>
        <v>Ja</v>
      </c>
      <c r="K86" s="120" t="b">
        <v>1</v>
      </c>
      <c r="L86" s="136"/>
      <c r="M86" s="136"/>
      <c r="N86" s="135"/>
      <c r="O86" s="135"/>
    </row>
    <row r="87" spans="1:18" s="91" customFormat="1" ht="28.5" customHeight="1" x14ac:dyDescent="0.3">
      <c r="A87" s="451" t="s">
        <v>225</v>
      </c>
      <c r="B87" s="451"/>
      <c r="C87" s="451"/>
      <c r="D87" s="451"/>
      <c r="E87" s="451"/>
      <c r="F87" s="451"/>
      <c r="G87" s="451"/>
      <c r="H87" s="451"/>
      <c r="I87" s="451"/>
      <c r="J87" s="126" t="str">
        <f t="shared" si="1"/>
        <v>Ja</v>
      </c>
      <c r="K87" s="120" t="b">
        <v>1</v>
      </c>
      <c r="L87" s="136"/>
      <c r="M87" s="136"/>
      <c r="N87" s="135"/>
      <c r="O87" s="135"/>
    </row>
    <row r="88" spans="1:18" s="91" customFormat="1" ht="51.75" customHeight="1" x14ac:dyDescent="0.3">
      <c r="A88" s="450" t="s">
        <v>609</v>
      </c>
      <c r="B88" s="451"/>
      <c r="C88" s="451"/>
      <c r="D88" s="451"/>
      <c r="E88" s="451"/>
      <c r="F88" s="451"/>
      <c r="G88" s="451"/>
      <c r="H88" s="451"/>
      <c r="I88" s="451"/>
      <c r="J88" s="126" t="str">
        <f t="shared" si="1"/>
        <v>Ja</v>
      </c>
      <c r="K88" s="120" t="b">
        <v>1</v>
      </c>
      <c r="L88" s="131"/>
      <c r="M88" s="131"/>
      <c r="N88" s="130"/>
      <c r="O88" s="130"/>
    </row>
    <row r="89" spans="1:18" s="122" customFormat="1" x14ac:dyDescent="0.3">
      <c r="A89" s="121"/>
      <c r="B89" s="121"/>
      <c r="C89" s="121"/>
      <c r="D89" s="121"/>
      <c r="E89" s="121"/>
      <c r="F89" s="121"/>
      <c r="G89" s="121"/>
      <c r="L89" s="43"/>
      <c r="M89" s="131"/>
      <c r="N89" s="130"/>
      <c r="O89" s="130"/>
      <c r="P89" s="91"/>
      <c r="Q89" s="91"/>
      <c r="R89" s="91"/>
    </row>
    <row r="90" spans="1:18" s="122" customFormat="1" x14ac:dyDescent="0.3">
      <c r="A90" s="185" t="s">
        <v>1061</v>
      </c>
      <c r="B90" s="183"/>
      <c r="C90" s="183"/>
      <c r="D90" s="183"/>
      <c r="E90" s="183"/>
      <c r="F90" s="183"/>
      <c r="G90" s="183"/>
      <c r="H90" s="14"/>
      <c r="I90" s="14"/>
      <c r="J90" s="14"/>
      <c r="K90" s="14"/>
      <c r="L90" s="43"/>
      <c r="M90" s="131"/>
      <c r="N90" s="130"/>
      <c r="O90" s="130"/>
      <c r="P90" s="91"/>
      <c r="Q90" s="91"/>
      <c r="R90" s="91"/>
    </row>
    <row r="91" spans="1:18" s="91" customFormat="1" ht="49.95" customHeight="1" x14ac:dyDescent="0.3">
      <c r="A91" s="435"/>
      <c r="B91" s="436"/>
      <c r="C91" s="436"/>
      <c r="D91" s="436"/>
      <c r="E91" s="436"/>
      <c r="F91" s="436"/>
      <c r="G91" s="436"/>
      <c r="H91" s="436"/>
      <c r="I91" s="436"/>
      <c r="J91" s="436"/>
      <c r="K91" s="437"/>
      <c r="L91" s="130"/>
      <c r="M91" s="130"/>
    </row>
    <row r="92" spans="1:18" s="91" customFormat="1" x14ac:dyDescent="0.3">
      <c r="A92" s="90"/>
      <c r="B92" s="90"/>
      <c r="C92" s="90"/>
      <c r="D92" s="90"/>
      <c r="E92" s="90"/>
      <c r="F92" s="90"/>
      <c r="G92" s="90"/>
      <c r="L92" s="43"/>
      <c r="M92" s="131"/>
      <c r="N92" s="130"/>
      <c r="O92" s="130"/>
    </row>
    <row r="93" spans="1:18" s="122" customFormat="1" x14ac:dyDescent="0.3">
      <c r="A93" s="185" t="s">
        <v>1062</v>
      </c>
      <c r="B93" s="183"/>
      <c r="C93" s="183"/>
      <c r="D93" s="183"/>
      <c r="E93" s="183"/>
      <c r="F93" s="183"/>
      <c r="G93" s="183"/>
      <c r="H93" s="14"/>
      <c r="I93" s="14"/>
      <c r="J93" s="14"/>
      <c r="K93" s="14"/>
      <c r="L93" s="43"/>
      <c r="M93" s="131"/>
      <c r="N93" s="130"/>
      <c r="O93" s="130"/>
      <c r="P93" s="91"/>
      <c r="Q93" s="91"/>
      <c r="R93" s="91"/>
    </row>
    <row r="94" spans="1:18" s="91" customFormat="1" ht="49.95" customHeight="1" x14ac:dyDescent="0.3">
      <c r="A94" s="452"/>
      <c r="B94" s="453"/>
      <c r="C94" s="453"/>
      <c r="D94" s="453"/>
      <c r="E94" s="453"/>
      <c r="F94" s="453"/>
      <c r="G94" s="453"/>
      <c r="H94" s="453"/>
      <c r="I94" s="453"/>
      <c r="J94" s="453"/>
      <c r="K94" s="454"/>
      <c r="L94" s="130"/>
      <c r="M94" s="130"/>
    </row>
    <row r="95" spans="1:18" s="91" customFormat="1" x14ac:dyDescent="0.3">
      <c r="A95" s="90"/>
      <c r="B95" s="90"/>
      <c r="C95" s="90"/>
      <c r="D95" s="90"/>
      <c r="E95" s="90"/>
      <c r="F95" s="90"/>
      <c r="G95" s="90"/>
      <c r="L95" s="43"/>
      <c r="M95" s="131"/>
      <c r="N95" s="130"/>
      <c r="O95" s="130"/>
    </row>
    <row r="96" spans="1:18" s="91" customFormat="1" x14ac:dyDescent="0.3">
      <c r="A96" s="90"/>
      <c r="B96" s="90"/>
      <c r="C96" s="90"/>
      <c r="D96" s="90"/>
      <c r="E96" s="90"/>
      <c r="F96" s="90"/>
      <c r="G96" s="90"/>
      <c r="L96" s="43"/>
      <c r="M96" s="131"/>
      <c r="N96" s="130"/>
      <c r="O96" s="130"/>
    </row>
    <row r="97" spans="1:15" s="91" customFormat="1" x14ac:dyDescent="0.3">
      <c r="A97" s="90"/>
      <c r="B97" s="90"/>
      <c r="C97" s="90"/>
      <c r="D97" s="90"/>
      <c r="E97" s="90"/>
      <c r="F97" s="90"/>
      <c r="G97" s="90"/>
      <c r="L97" s="43"/>
      <c r="M97" s="131"/>
      <c r="N97" s="130"/>
      <c r="O97" s="130"/>
    </row>
    <row r="98" spans="1:15" s="91" customFormat="1" x14ac:dyDescent="0.3">
      <c r="A98" s="90"/>
      <c r="B98" s="90"/>
      <c r="C98" s="90"/>
      <c r="D98" s="90"/>
      <c r="E98" s="90"/>
      <c r="F98" s="90"/>
      <c r="G98" s="90"/>
      <c r="H98" s="33"/>
      <c r="I98" s="33"/>
      <c r="J98" s="33"/>
      <c r="K98" s="33"/>
      <c r="L98" s="43"/>
      <c r="M98" s="131"/>
      <c r="N98" s="130"/>
      <c r="O98" s="130"/>
    </row>
    <row r="99" spans="1:15" s="91" customFormat="1" x14ac:dyDescent="0.3">
      <c r="A99" s="90"/>
      <c r="B99" s="90"/>
      <c r="C99" s="90"/>
      <c r="D99" s="90"/>
      <c r="E99" s="90"/>
      <c r="F99" s="90"/>
      <c r="G99" s="90"/>
      <c r="H99" s="33"/>
      <c r="I99" s="33"/>
      <c r="J99" s="33"/>
      <c r="K99" s="33"/>
      <c r="L99" s="43"/>
      <c r="M99" s="131"/>
      <c r="N99" s="130"/>
      <c r="O99" s="130"/>
    </row>
    <row r="100" spans="1:15" s="91" customFormat="1" x14ac:dyDescent="0.3">
      <c r="A100" s="90"/>
      <c r="B100" s="90"/>
      <c r="C100" s="90"/>
      <c r="D100" s="90"/>
      <c r="E100" s="90"/>
      <c r="F100" s="90"/>
      <c r="G100" s="90"/>
      <c r="H100" s="33"/>
      <c r="I100" s="33"/>
      <c r="J100" s="33"/>
      <c r="K100" s="33"/>
      <c r="L100" s="43"/>
      <c r="M100" s="127"/>
      <c r="N100" s="130"/>
      <c r="O100" s="130"/>
    </row>
    <row r="101" spans="1:15" s="91" customFormat="1" x14ac:dyDescent="0.3">
      <c r="A101" s="90"/>
      <c r="B101" s="90"/>
      <c r="C101" s="90"/>
      <c r="D101" s="90"/>
      <c r="E101" s="90"/>
      <c r="F101" s="90"/>
      <c r="G101" s="90"/>
      <c r="H101" s="33"/>
      <c r="I101" s="33"/>
      <c r="J101" s="33"/>
      <c r="K101" s="33"/>
      <c r="L101" s="43"/>
      <c r="M101" s="127"/>
      <c r="N101" s="43"/>
      <c r="O101" s="43"/>
    </row>
    <row r="102" spans="1:15" x14ac:dyDescent="0.3">
      <c r="A102" s="64"/>
      <c r="B102" s="64"/>
      <c r="C102" s="64"/>
      <c r="D102" s="64"/>
      <c r="E102" s="64"/>
      <c r="F102" s="64"/>
      <c r="G102" s="64"/>
    </row>
    <row r="103" spans="1:15" x14ac:dyDescent="0.3">
      <c r="A103" s="64"/>
      <c r="B103" s="64"/>
      <c r="C103" s="64"/>
      <c r="D103" s="64"/>
      <c r="E103" s="64"/>
      <c r="F103" s="64"/>
      <c r="G103" s="64"/>
    </row>
    <row r="104" spans="1:15" x14ac:dyDescent="0.3">
      <c r="A104" s="64"/>
      <c r="B104" s="64"/>
      <c r="C104" s="64"/>
      <c r="D104" s="64"/>
      <c r="E104" s="64"/>
      <c r="F104" s="64"/>
      <c r="G104" s="64"/>
    </row>
    <row r="105" spans="1:15" x14ac:dyDescent="0.3">
      <c r="A105" s="64"/>
      <c r="B105" s="64"/>
      <c r="C105" s="64"/>
      <c r="D105" s="64"/>
      <c r="E105" s="64"/>
      <c r="F105" s="64"/>
      <c r="G105" s="64"/>
    </row>
    <row r="106" spans="1:15" x14ac:dyDescent="0.3">
      <c r="A106" s="64"/>
      <c r="B106" s="64"/>
      <c r="C106" s="64"/>
      <c r="D106" s="64"/>
      <c r="E106" s="64"/>
      <c r="F106" s="64"/>
      <c r="G106" s="64"/>
    </row>
    <row r="107" spans="1:15" x14ac:dyDescent="0.3">
      <c r="A107" s="64"/>
      <c r="B107" s="64"/>
      <c r="C107" s="64"/>
      <c r="D107" s="64"/>
      <c r="E107" s="64"/>
      <c r="F107" s="64"/>
      <c r="G107" s="64"/>
    </row>
    <row r="108" spans="1:15" x14ac:dyDescent="0.3">
      <c r="A108" s="64"/>
      <c r="B108" s="64"/>
      <c r="C108" s="64"/>
      <c r="D108" s="64"/>
      <c r="E108" s="64"/>
      <c r="F108" s="64"/>
      <c r="G108" s="64"/>
    </row>
    <row r="109" spans="1:15" x14ac:dyDescent="0.3">
      <c r="A109" s="64"/>
      <c r="B109" s="64"/>
      <c r="C109" s="64"/>
      <c r="D109" s="64"/>
      <c r="E109" s="64"/>
      <c r="F109" s="64"/>
      <c r="G109" s="64"/>
    </row>
    <row r="110" spans="1:15" x14ac:dyDescent="0.3">
      <c r="A110" s="64"/>
      <c r="B110" s="64"/>
      <c r="C110" s="64"/>
      <c r="D110" s="64"/>
      <c r="E110" s="64"/>
      <c r="F110" s="64"/>
      <c r="G110" s="64"/>
    </row>
    <row r="111" spans="1:15" x14ac:dyDescent="0.3">
      <c r="A111" s="64"/>
      <c r="B111" s="64"/>
      <c r="C111" s="64"/>
      <c r="D111" s="64"/>
      <c r="E111" s="64"/>
      <c r="F111" s="64"/>
      <c r="G111" s="64"/>
    </row>
    <row r="112" spans="1:15" x14ac:dyDescent="0.3">
      <c r="A112" s="64"/>
      <c r="B112" s="64"/>
      <c r="C112" s="64"/>
      <c r="D112" s="64"/>
      <c r="E112" s="64"/>
      <c r="F112" s="64"/>
      <c r="G112" s="64"/>
    </row>
    <row r="113" spans="1:7" x14ac:dyDescent="0.3">
      <c r="A113" s="64"/>
      <c r="B113" s="64"/>
      <c r="C113" s="64"/>
      <c r="D113" s="64"/>
      <c r="E113" s="64"/>
      <c r="F113" s="64"/>
      <c r="G113" s="64"/>
    </row>
    <row r="114" spans="1:7" x14ac:dyDescent="0.3">
      <c r="A114" s="64"/>
      <c r="B114" s="64"/>
      <c r="C114" s="64"/>
      <c r="D114" s="64"/>
      <c r="E114" s="64"/>
      <c r="F114" s="64"/>
      <c r="G114" s="64"/>
    </row>
    <row r="115" spans="1:7" x14ac:dyDescent="0.3">
      <c r="A115" s="64"/>
      <c r="B115" s="64"/>
      <c r="C115" s="64"/>
      <c r="D115" s="64"/>
      <c r="E115" s="64"/>
      <c r="F115" s="64"/>
      <c r="G115" s="64"/>
    </row>
    <row r="116" spans="1:7" x14ac:dyDescent="0.3">
      <c r="A116" s="64"/>
      <c r="B116" s="64"/>
      <c r="C116" s="64"/>
      <c r="D116" s="64"/>
      <c r="E116" s="64"/>
      <c r="F116" s="64"/>
      <c r="G116" s="64"/>
    </row>
    <row r="117" spans="1:7" x14ac:dyDescent="0.3">
      <c r="A117" s="64"/>
      <c r="B117" s="64"/>
      <c r="C117" s="64"/>
      <c r="D117" s="64"/>
      <c r="E117" s="64"/>
      <c r="F117" s="64"/>
      <c r="G117" s="64"/>
    </row>
    <row r="118" spans="1:7" x14ac:dyDescent="0.3">
      <c r="A118" s="64"/>
      <c r="B118" s="64"/>
      <c r="C118" s="64"/>
      <c r="D118" s="64"/>
      <c r="E118" s="64"/>
      <c r="F118" s="64"/>
      <c r="G118" s="64"/>
    </row>
    <row r="119" spans="1:7" x14ac:dyDescent="0.3">
      <c r="A119" s="64"/>
      <c r="B119" s="64"/>
      <c r="C119" s="64"/>
      <c r="D119" s="64"/>
      <c r="E119" s="64"/>
      <c r="F119" s="64"/>
      <c r="G119" s="64"/>
    </row>
    <row r="120" spans="1:7" x14ac:dyDescent="0.3">
      <c r="A120" s="64"/>
      <c r="B120" s="64"/>
      <c r="C120" s="64"/>
      <c r="D120" s="64"/>
      <c r="E120" s="64"/>
      <c r="F120" s="64"/>
      <c r="G120" s="64"/>
    </row>
    <row r="121" spans="1:7" x14ac:dyDescent="0.3">
      <c r="A121" s="64"/>
      <c r="B121" s="64"/>
      <c r="C121" s="64"/>
      <c r="D121" s="64"/>
      <c r="E121" s="64"/>
      <c r="F121" s="64"/>
      <c r="G121" s="64"/>
    </row>
    <row r="122" spans="1:7" x14ac:dyDescent="0.3">
      <c r="A122" s="64"/>
      <c r="B122" s="64"/>
      <c r="C122" s="64"/>
      <c r="D122" s="64"/>
      <c r="E122" s="64"/>
      <c r="F122" s="64"/>
      <c r="G122" s="64"/>
    </row>
    <row r="123" spans="1:7" x14ac:dyDescent="0.3">
      <c r="A123" s="64"/>
      <c r="B123" s="64"/>
      <c r="C123" s="64"/>
      <c r="D123" s="64"/>
      <c r="E123" s="64"/>
      <c r="F123" s="64"/>
      <c r="G123" s="64"/>
    </row>
    <row r="124" spans="1:7" x14ac:dyDescent="0.3">
      <c r="A124" s="64"/>
      <c r="B124" s="64"/>
      <c r="C124" s="64"/>
      <c r="D124" s="64"/>
      <c r="E124" s="64"/>
      <c r="F124" s="64"/>
      <c r="G124" s="64"/>
    </row>
    <row r="125" spans="1:7" x14ac:dyDescent="0.3">
      <c r="A125" s="64"/>
      <c r="B125" s="64"/>
      <c r="C125" s="64"/>
      <c r="D125" s="64"/>
      <c r="E125" s="64"/>
      <c r="F125" s="64"/>
      <c r="G125" s="64"/>
    </row>
    <row r="126" spans="1:7" x14ac:dyDescent="0.3">
      <c r="A126" s="64"/>
      <c r="B126" s="64"/>
      <c r="C126" s="64"/>
      <c r="D126" s="64"/>
      <c r="E126" s="64"/>
      <c r="F126" s="64"/>
      <c r="G126" s="64"/>
    </row>
    <row r="127" spans="1:7" x14ac:dyDescent="0.3">
      <c r="A127" s="64"/>
      <c r="B127" s="64"/>
      <c r="C127" s="64"/>
      <c r="D127" s="64"/>
      <c r="E127" s="64"/>
      <c r="F127" s="64"/>
      <c r="G127" s="64"/>
    </row>
    <row r="128" spans="1:7" x14ac:dyDescent="0.3">
      <c r="A128" s="64"/>
      <c r="B128" s="64"/>
      <c r="C128" s="64"/>
      <c r="D128" s="64"/>
      <c r="E128" s="64"/>
      <c r="F128" s="64"/>
      <c r="G128" s="64"/>
    </row>
    <row r="129" spans="1:7" x14ac:dyDescent="0.3">
      <c r="A129" s="64"/>
      <c r="B129" s="64"/>
      <c r="C129" s="64"/>
      <c r="D129" s="64"/>
      <c r="E129" s="64"/>
      <c r="F129" s="64"/>
      <c r="G129" s="64"/>
    </row>
    <row r="130" spans="1:7" x14ac:dyDescent="0.3">
      <c r="A130" s="64"/>
      <c r="B130" s="64"/>
      <c r="C130" s="64"/>
      <c r="D130" s="64"/>
      <c r="E130" s="64"/>
      <c r="F130" s="64"/>
      <c r="G130" s="64"/>
    </row>
    <row r="131" spans="1:7" x14ac:dyDescent="0.3">
      <c r="A131" s="64"/>
      <c r="B131" s="64"/>
      <c r="C131" s="64"/>
      <c r="D131" s="64"/>
      <c r="E131" s="64"/>
      <c r="F131" s="64"/>
      <c r="G131" s="64"/>
    </row>
    <row r="132" spans="1:7" x14ac:dyDescent="0.3">
      <c r="A132" s="64"/>
      <c r="B132" s="64"/>
      <c r="C132" s="64"/>
      <c r="D132" s="64"/>
      <c r="E132" s="64"/>
      <c r="F132" s="64"/>
      <c r="G132" s="64"/>
    </row>
    <row r="133" spans="1:7" x14ac:dyDescent="0.3">
      <c r="A133" s="64"/>
      <c r="B133" s="64"/>
      <c r="C133" s="64"/>
      <c r="D133" s="64"/>
      <c r="E133" s="64"/>
      <c r="F133" s="64"/>
      <c r="G133" s="64"/>
    </row>
    <row r="134" spans="1:7" x14ac:dyDescent="0.3">
      <c r="A134" s="64"/>
      <c r="B134" s="64"/>
      <c r="C134" s="64"/>
      <c r="D134" s="64"/>
      <c r="E134" s="64"/>
      <c r="F134" s="64"/>
      <c r="G134" s="64"/>
    </row>
    <row r="135" spans="1:7" x14ac:dyDescent="0.3">
      <c r="A135" s="64"/>
      <c r="B135" s="64"/>
      <c r="C135" s="64"/>
      <c r="D135" s="64"/>
      <c r="E135" s="64"/>
      <c r="F135" s="64"/>
      <c r="G135" s="64"/>
    </row>
    <row r="136" spans="1:7" x14ac:dyDescent="0.3">
      <c r="A136" s="64"/>
      <c r="B136" s="64"/>
      <c r="C136" s="64"/>
      <c r="D136" s="64"/>
      <c r="E136" s="64"/>
      <c r="F136" s="64"/>
      <c r="G136" s="64"/>
    </row>
    <row r="137" spans="1:7" x14ac:dyDescent="0.3">
      <c r="A137" s="64"/>
      <c r="B137" s="64"/>
      <c r="C137" s="64"/>
      <c r="D137" s="64"/>
      <c r="E137" s="64"/>
      <c r="F137" s="64"/>
      <c r="G137" s="64"/>
    </row>
    <row r="138" spans="1:7" x14ac:dyDescent="0.3">
      <c r="A138" s="64"/>
      <c r="B138" s="64"/>
      <c r="C138" s="64"/>
      <c r="D138" s="64"/>
      <c r="E138" s="64"/>
      <c r="F138" s="64"/>
      <c r="G138" s="64"/>
    </row>
    <row r="139" spans="1:7" x14ac:dyDescent="0.3">
      <c r="A139" s="64"/>
      <c r="B139" s="64"/>
      <c r="C139" s="64"/>
      <c r="D139" s="64"/>
      <c r="E139" s="64"/>
      <c r="F139" s="64"/>
      <c r="G139" s="64"/>
    </row>
    <row r="140" spans="1:7" x14ac:dyDescent="0.3">
      <c r="A140" s="64"/>
      <c r="B140" s="64"/>
      <c r="C140" s="64"/>
      <c r="D140" s="64"/>
      <c r="E140" s="64"/>
      <c r="F140" s="64"/>
      <c r="G140" s="64"/>
    </row>
    <row r="141" spans="1:7" x14ac:dyDescent="0.3">
      <c r="A141" s="64"/>
      <c r="B141" s="64"/>
      <c r="C141" s="64"/>
      <c r="D141" s="64"/>
      <c r="E141" s="64"/>
      <c r="F141" s="64"/>
      <c r="G141" s="64"/>
    </row>
    <row r="142" spans="1:7" x14ac:dyDescent="0.3">
      <c r="A142" s="64"/>
      <c r="B142" s="64"/>
      <c r="C142" s="64"/>
      <c r="D142" s="64"/>
      <c r="E142" s="64"/>
      <c r="F142" s="64"/>
      <c r="G142" s="64"/>
    </row>
    <row r="143" spans="1:7" x14ac:dyDescent="0.3">
      <c r="A143" s="64"/>
      <c r="B143" s="64"/>
      <c r="C143" s="64"/>
      <c r="D143" s="64"/>
      <c r="E143" s="64"/>
      <c r="F143" s="64"/>
      <c r="G143" s="64"/>
    </row>
    <row r="144" spans="1:7" x14ac:dyDescent="0.3">
      <c r="A144" s="64"/>
      <c r="B144" s="64"/>
      <c r="C144" s="64"/>
      <c r="D144" s="64"/>
      <c r="E144" s="64"/>
      <c r="F144" s="64"/>
      <c r="G144" s="64"/>
    </row>
    <row r="145" spans="1:7" x14ac:dyDescent="0.3">
      <c r="A145" s="64"/>
      <c r="B145" s="64"/>
      <c r="C145" s="64"/>
      <c r="D145" s="64"/>
      <c r="E145" s="64"/>
      <c r="F145" s="64"/>
      <c r="G145" s="64"/>
    </row>
    <row r="146" spans="1:7" x14ac:dyDescent="0.3">
      <c r="A146" s="64"/>
      <c r="B146" s="64"/>
      <c r="C146" s="64"/>
      <c r="D146" s="64"/>
      <c r="E146" s="64"/>
      <c r="F146" s="64"/>
      <c r="G146" s="64"/>
    </row>
    <row r="147" spans="1:7" x14ac:dyDescent="0.3">
      <c r="A147" s="64"/>
      <c r="B147" s="64"/>
      <c r="C147" s="64"/>
      <c r="D147" s="64"/>
      <c r="E147" s="64"/>
      <c r="F147" s="64"/>
      <c r="G147" s="64"/>
    </row>
    <row r="148" spans="1:7" x14ac:dyDescent="0.3">
      <c r="A148" s="64"/>
      <c r="B148" s="64"/>
      <c r="C148" s="64"/>
      <c r="D148" s="64"/>
      <c r="E148" s="64"/>
      <c r="F148" s="64"/>
      <c r="G148" s="64"/>
    </row>
    <row r="149" spans="1:7" x14ac:dyDescent="0.3">
      <c r="A149" s="64"/>
      <c r="B149" s="64"/>
      <c r="C149" s="64"/>
      <c r="D149" s="64"/>
      <c r="E149" s="64"/>
      <c r="F149" s="64"/>
      <c r="G149" s="64"/>
    </row>
  </sheetData>
  <mergeCells count="67">
    <mergeCell ref="A66:K66"/>
    <mergeCell ref="A70:K70"/>
    <mergeCell ref="A15:D15"/>
    <mergeCell ref="E15:K15"/>
    <mergeCell ref="A73:K73"/>
    <mergeCell ref="A68:J68"/>
    <mergeCell ref="A41:G41"/>
    <mergeCell ref="A16:D16"/>
    <mergeCell ref="E16:K16"/>
    <mergeCell ref="A17:D17"/>
    <mergeCell ref="E17:K17"/>
    <mergeCell ref="A18:D18"/>
    <mergeCell ref="E18:K18"/>
    <mergeCell ref="A63:K63"/>
    <mergeCell ref="A53:K53"/>
    <mergeCell ref="A56:K56"/>
    <mergeCell ref="A59:K59"/>
    <mergeCell ref="A61:J61"/>
    <mergeCell ref="E9:K9"/>
    <mergeCell ref="A10:D10"/>
    <mergeCell ref="E10:K10"/>
    <mergeCell ref="A12:K12"/>
    <mergeCell ref="A14:D14"/>
    <mergeCell ref="E14:K14"/>
    <mergeCell ref="G48:I48"/>
    <mergeCell ref="G49:I49"/>
    <mergeCell ref="B48:C48"/>
    <mergeCell ref="A44:K44"/>
    <mergeCell ref="A46:K46"/>
    <mergeCell ref="A38:B38"/>
    <mergeCell ref="A39:B39"/>
    <mergeCell ref="A91:K91"/>
    <mergeCell ref="A94:K94"/>
    <mergeCell ref="A42:K42"/>
    <mergeCell ref="A75:K75"/>
    <mergeCell ref="D50:E50"/>
    <mergeCell ref="D51:E51"/>
    <mergeCell ref="D48:E48"/>
    <mergeCell ref="D49:E49"/>
    <mergeCell ref="B49:C49"/>
    <mergeCell ref="G50:I50"/>
    <mergeCell ref="G51:I51"/>
    <mergeCell ref="A88:I88"/>
    <mergeCell ref="A78:I78"/>
    <mergeCell ref="A83:I83"/>
    <mergeCell ref="A84:I84"/>
    <mergeCell ref="A85:I85"/>
    <mergeCell ref="A86:I86"/>
    <mergeCell ref="A87:I87"/>
    <mergeCell ref="A79:I79"/>
    <mergeCell ref="A80:I80"/>
    <mergeCell ref="A81:I81"/>
    <mergeCell ref="A82:I82"/>
    <mergeCell ref="A1:K1"/>
    <mergeCell ref="A3:D3"/>
    <mergeCell ref="E3:K3"/>
    <mergeCell ref="A4:D4"/>
    <mergeCell ref="E4:K4"/>
    <mergeCell ref="A8:D8"/>
    <mergeCell ref="E8:K8"/>
    <mergeCell ref="A9:D9"/>
    <mergeCell ref="A5:D5"/>
    <mergeCell ref="E5:K5"/>
    <mergeCell ref="A6:D6"/>
    <mergeCell ref="E6:K6"/>
    <mergeCell ref="A7:D7"/>
    <mergeCell ref="E7:K7"/>
  </mergeCells>
  <phoneticPr fontId="5" type="noConversion"/>
  <dataValidations count="2">
    <dataValidation type="list" allowBlank="1" showInputMessage="1" showErrorMessage="1" sqref="F11:K11">
      <formula1>#REF!</formula1>
    </dataValidation>
    <dataValidation type="list" allowBlank="1" showInputMessage="1" showErrorMessage="1" sqref="E52:F52 D50:E51">
      <formula1>$A$52:$A$73</formula1>
    </dataValidation>
  </dataValidations>
  <pageMargins left="0.23622047244094491" right="0.23622047244094491" top="0.74803149606299213" bottom="0.74803149606299213" header="0.31496062992125984" footer="0.31496062992125984"/>
  <pageSetup paperSize="8" fitToHeight="0" orientation="landscape" r:id="rId1"/>
  <headerFooter alignWithMargins="0">
    <oddHeader>&amp;L&amp;12BOEK 2 - OPDRACHTENCONTROLE NON PIE 2019&amp;RCTR-CSR</oddHeader>
    <oddFooter>&amp;C&amp;A&amp;R&amp;P/&amp;N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ltText="vink aan bij aanwezigheid">
                <anchor moveWithCells="1">
                  <from>
                    <xdr:col>10</xdr:col>
                    <xdr:colOff>1249680</xdr:colOff>
                    <xdr:row>83</xdr:row>
                    <xdr:rowOff>99060</xdr:rowOff>
                  </from>
                  <to>
                    <xdr:col>10</xdr:col>
                    <xdr:colOff>1493520</xdr:colOff>
                    <xdr:row>83</xdr:row>
                    <xdr:rowOff>274320</xdr:rowOff>
                  </to>
                </anchor>
              </controlPr>
            </control>
          </mc:Choice>
        </mc:AlternateContent>
        <mc:AlternateContent xmlns:mc="http://schemas.openxmlformats.org/markup-compatibility/2006">
          <mc:Choice Requires="x14">
            <control shapeId="3079" r:id="rId5" name="Check Box 7">
              <controlPr defaultSize="0" autoFill="0" autoLine="0" autoPict="0" altText="vink aan bij aanwezigheid">
                <anchor moveWithCells="1">
                  <from>
                    <xdr:col>10</xdr:col>
                    <xdr:colOff>1249680</xdr:colOff>
                    <xdr:row>84</xdr:row>
                    <xdr:rowOff>99060</xdr:rowOff>
                  </from>
                  <to>
                    <xdr:col>10</xdr:col>
                    <xdr:colOff>1493520</xdr:colOff>
                    <xdr:row>84</xdr:row>
                    <xdr:rowOff>274320</xdr:rowOff>
                  </to>
                </anchor>
              </controlPr>
            </control>
          </mc:Choice>
        </mc:AlternateContent>
        <mc:AlternateContent xmlns:mc="http://schemas.openxmlformats.org/markup-compatibility/2006">
          <mc:Choice Requires="x14">
            <control shapeId="3080" r:id="rId6" name="Check Box 8">
              <controlPr defaultSize="0" autoFill="0" autoLine="0" autoPict="0" altText="vink aan bij aanwezigheid">
                <anchor moveWithCells="1">
                  <from>
                    <xdr:col>10</xdr:col>
                    <xdr:colOff>1249680</xdr:colOff>
                    <xdr:row>85</xdr:row>
                    <xdr:rowOff>83820</xdr:rowOff>
                  </from>
                  <to>
                    <xdr:col>10</xdr:col>
                    <xdr:colOff>1493520</xdr:colOff>
                    <xdr:row>85</xdr:row>
                    <xdr:rowOff>274320</xdr:rowOff>
                  </to>
                </anchor>
              </controlPr>
            </control>
          </mc:Choice>
        </mc:AlternateContent>
        <mc:AlternateContent xmlns:mc="http://schemas.openxmlformats.org/markup-compatibility/2006">
          <mc:Choice Requires="x14">
            <control shapeId="3081" r:id="rId7" name="Check Box 9">
              <controlPr defaultSize="0" autoFill="0" autoLine="0" autoPict="0" altText="vink aan bij aanwezigheid">
                <anchor moveWithCells="1">
                  <from>
                    <xdr:col>10</xdr:col>
                    <xdr:colOff>1242060</xdr:colOff>
                    <xdr:row>86</xdr:row>
                    <xdr:rowOff>83820</xdr:rowOff>
                  </from>
                  <to>
                    <xdr:col>10</xdr:col>
                    <xdr:colOff>1485900</xdr:colOff>
                    <xdr:row>86</xdr:row>
                    <xdr:rowOff>259080</xdr:rowOff>
                  </to>
                </anchor>
              </controlPr>
            </control>
          </mc:Choice>
        </mc:AlternateContent>
        <mc:AlternateContent xmlns:mc="http://schemas.openxmlformats.org/markup-compatibility/2006">
          <mc:Choice Requires="x14">
            <control shapeId="3082" r:id="rId8" name="Check Box 10">
              <controlPr defaultSize="0" autoFill="0" autoLine="0" autoPict="0" altText="vink aan bij aanwezigheid">
                <anchor moveWithCells="1">
                  <from>
                    <xdr:col>10</xdr:col>
                    <xdr:colOff>1257300</xdr:colOff>
                    <xdr:row>81</xdr:row>
                    <xdr:rowOff>76200</xdr:rowOff>
                  </from>
                  <to>
                    <xdr:col>10</xdr:col>
                    <xdr:colOff>1508760</xdr:colOff>
                    <xdr:row>81</xdr:row>
                    <xdr:rowOff>259080</xdr:rowOff>
                  </to>
                </anchor>
              </controlPr>
            </control>
          </mc:Choice>
        </mc:AlternateContent>
        <mc:AlternateContent xmlns:mc="http://schemas.openxmlformats.org/markup-compatibility/2006">
          <mc:Choice Requires="x14">
            <control shapeId="3087" r:id="rId9" name="Check Box 15">
              <controlPr defaultSize="0" autoFill="0" autoLine="0" autoPict="0" altText="vink aan bij aanwezigheid">
                <anchor moveWithCells="1">
                  <from>
                    <xdr:col>10</xdr:col>
                    <xdr:colOff>1249680</xdr:colOff>
                    <xdr:row>82</xdr:row>
                    <xdr:rowOff>83820</xdr:rowOff>
                  </from>
                  <to>
                    <xdr:col>10</xdr:col>
                    <xdr:colOff>1493520</xdr:colOff>
                    <xdr:row>82</xdr:row>
                    <xdr:rowOff>274320</xdr:rowOff>
                  </to>
                </anchor>
              </controlPr>
            </control>
          </mc:Choice>
        </mc:AlternateContent>
        <mc:AlternateContent xmlns:mc="http://schemas.openxmlformats.org/markup-compatibility/2006">
          <mc:Choice Requires="x14">
            <control shapeId="3101" r:id="rId10" name="Check Box 29">
              <controlPr defaultSize="0" autoFill="0" autoLine="0" autoPict="0" altText="vink aan bij aanwezigheid">
                <anchor moveWithCells="1">
                  <from>
                    <xdr:col>10</xdr:col>
                    <xdr:colOff>1257300</xdr:colOff>
                    <xdr:row>80</xdr:row>
                    <xdr:rowOff>83820</xdr:rowOff>
                  </from>
                  <to>
                    <xdr:col>10</xdr:col>
                    <xdr:colOff>1508760</xdr:colOff>
                    <xdr:row>80</xdr:row>
                    <xdr:rowOff>266700</xdr:rowOff>
                  </to>
                </anchor>
              </controlPr>
            </control>
          </mc:Choice>
        </mc:AlternateContent>
        <mc:AlternateContent xmlns:mc="http://schemas.openxmlformats.org/markup-compatibility/2006">
          <mc:Choice Requires="x14">
            <control shapeId="3102" r:id="rId11" name="Check Box 30">
              <controlPr defaultSize="0" autoFill="0" autoLine="0" autoPict="0" altText="vink aan bij aanwezigheid">
                <anchor moveWithCells="1">
                  <from>
                    <xdr:col>10</xdr:col>
                    <xdr:colOff>1264920</xdr:colOff>
                    <xdr:row>78</xdr:row>
                    <xdr:rowOff>76200</xdr:rowOff>
                  </from>
                  <to>
                    <xdr:col>10</xdr:col>
                    <xdr:colOff>1516380</xdr:colOff>
                    <xdr:row>78</xdr:row>
                    <xdr:rowOff>259080</xdr:rowOff>
                  </to>
                </anchor>
              </controlPr>
            </control>
          </mc:Choice>
        </mc:AlternateContent>
        <mc:AlternateContent xmlns:mc="http://schemas.openxmlformats.org/markup-compatibility/2006">
          <mc:Choice Requires="x14">
            <control shapeId="3132" r:id="rId12" name="Check Box 60">
              <controlPr defaultSize="0" autoFill="0" autoLine="0" autoPict="0" altText="vink aan bij aanwezigheid">
                <anchor moveWithCells="1">
                  <from>
                    <xdr:col>10</xdr:col>
                    <xdr:colOff>1226820</xdr:colOff>
                    <xdr:row>87</xdr:row>
                    <xdr:rowOff>106680</xdr:rowOff>
                  </from>
                  <to>
                    <xdr:col>10</xdr:col>
                    <xdr:colOff>1485900</xdr:colOff>
                    <xdr:row>87</xdr:row>
                    <xdr:rowOff>289560</xdr:rowOff>
                  </to>
                </anchor>
              </controlPr>
            </control>
          </mc:Choice>
        </mc:AlternateContent>
        <mc:AlternateContent xmlns:mc="http://schemas.openxmlformats.org/markup-compatibility/2006">
          <mc:Choice Requires="x14">
            <control shapeId="3133" r:id="rId13" name="Check Box 61">
              <controlPr defaultSize="0" autoFill="0" autoLine="0" autoPict="0" altText="vink aan bij aanwezigheid">
                <anchor moveWithCells="1">
                  <from>
                    <xdr:col>10</xdr:col>
                    <xdr:colOff>1264920</xdr:colOff>
                    <xdr:row>79</xdr:row>
                    <xdr:rowOff>83820</xdr:rowOff>
                  </from>
                  <to>
                    <xdr:col>10</xdr:col>
                    <xdr:colOff>1516380</xdr:colOff>
                    <xdr:row>79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Formules!$A$98:$A$99</xm:f>
          </x14:formula1>
          <xm:sqref>E8:K10 K68</xm:sqref>
        </x14:dataValidation>
        <x14:dataValidation type="list" allowBlank="1" showInputMessage="1" showErrorMessage="1">
          <x14:formula1>
            <xm:f>Formules!$A$111:$A$114</xm:f>
          </x14:formula1>
          <xm:sqref>K50:K51</xm:sqref>
        </x14:dataValidation>
        <x14:dataValidation type="list" allowBlank="1" showInputMessage="1" showErrorMessage="1">
          <x14:formula1>
            <xm:f>'https://plaza.fsmanet.be/sites/supervisionauditors/Working Material/Guides/[Livre 1 Organisation du cabinet non PIE 2017.xlsx]Formules'!#REF!</xm:f>
          </x14:formula1>
          <xm:sqref>B57 B60</xm:sqref>
        </x14:dataValidation>
        <x14:dataValidation type="list" allowBlank="1" showInputMessage="1" showErrorMessage="1">
          <x14:formula1>
            <xm:f>'https://plaza.fsmanet.be/sites/supervisionauditors/Working Material/Guides QC/Final 2021/[QC NON PIE 2021 - Boek 2 Controleopdrachten.xlsx]Formules'!#REF!</xm:f>
          </x14:formula1>
          <xm:sqref>E11</xm:sqref>
        </x14:dataValidation>
        <x14:dataValidation type="list" allowBlank="1" showInputMessage="1" showErrorMessage="1">
          <x14:formula1>
            <xm:f>Formules!$B$18:$B$26</xm:f>
          </x14:formula1>
          <xm:sqref>E17:K17</xm:sqref>
        </x14:dataValidation>
        <x14:dataValidation type="list" allowBlank="1" showInputMessage="1" showErrorMessage="1">
          <x14:formula1>
            <xm:f>Formules!$A$98:$A$100</xm:f>
          </x14:formula1>
          <xm:sqref>K61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78"/>
  <sheetViews>
    <sheetView zoomScale="85" zoomScaleNormal="85" workbookViewId="0">
      <selection activeCell="C6" sqref="C6:L6"/>
    </sheetView>
  </sheetViews>
  <sheetFormatPr defaultColWidth="9.109375" defaultRowHeight="13.8" x14ac:dyDescent="0.3"/>
  <cols>
    <col min="1" max="1" width="5.44140625" style="1" customWidth="1"/>
    <col min="2" max="2" width="18.33203125" style="1" bestFit="1" customWidth="1"/>
    <col min="3" max="3" width="14" style="1" customWidth="1"/>
    <col min="4" max="4" width="14.109375" style="1" customWidth="1"/>
    <col min="5" max="5" width="7" style="1" customWidth="1"/>
    <col min="6" max="6" width="6" style="1" customWidth="1"/>
    <col min="7" max="7" width="11.6640625" style="1" customWidth="1"/>
    <col min="8" max="8" width="14.88671875" style="1" customWidth="1"/>
    <col min="9" max="9" width="9" style="1" customWidth="1"/>
    <col min="10" max="10" width="6.6640625" style="1" customWidth="1"/>
    <col min="11" max="11" width="10.88671875" style="1" customWidth="1"/>
    <col min="12" max="12" width="11.44140625" style="1" customWidth="1"/>
    <col min="13" max="16384" width="9.109375" style="1"/>
  </cols>
  <sheetData>
    <row r="1" spans="2:13" ht="14.4" thickBot="1" x14ac:dyDescent="0.35">
      <c r="B1" s="526" t="s">
        <v>116</v>
      </c>
      <c r="C1" s="527"/>
      <c r="D1" s="527"/>
      <c r="E1" s="527"/>
      <c r="F1" s="527"/>
      <c r="G1" s="527"/>
      <c r="H1" s="527"/>
      <c r="I1" s="527"/>
      <c r="J1" s="527"/>
      <c r="K1" s="527"/>
      <c r="L1" s="527"/>
      <c r="M1" s="528"/>
    </row>
    <row r="2" spans="2:13" x14ac:dyDescent="0.3">
      <c r="B2" s="2"/>
      <c r="C2" s="2"/>
      <c r="D2" s="2"/>
      <c r="E2" s="2"/>
      <c r="F2" s="2"/>
      <c r="G2" s="2"/>
      <c r="H2" s="2"/>
      <c r="I2" s="2"/>
      <c r="J2" s="2"/>
    </row>
    <row r="3" spans="2:13" ht="14.4" x14ac:dyDescent="0.3">
      <c r="F3" s="545" t="s">
        <v>117</v>
      </c>
      <c r="G3" s="546"/>
      <c r="H3" s="547"/>
    </row>
    <row r="4" spans="2:13" x14ac:dyDescent="0.3">
      <c r="F4" s="3"/>
      <c r="G4" s="3"/>
      <c r="H4" s="3"/>
    </row>
    <row r="5" spans="2:13" x14ac:dyDescent="0.3">
      <c r="C5" s="508" t="s">
        <v>129</v>
      </c>
      <c r="D5" s="509"/>
      <c r="E5" s="509"/>
      <c r="F5" s="509"/>
      <c r="G5" s="509"/>
      <c r="H5" s="509"/>
      <c r="I5" s="509"/>
      <c r="J5" s="509"/>
      <c r="K5" s="509"/>
      <c r="L5" s="510"/>
    </row>
    <row r="6" spans="2:13" x14ac:dyDescent="0.3">
      <c r="C6" s="496" t="s">
        <v>130</v>
      </c>
      <c r="D6" s="497"/>
      <c r="E6" s="497"/>
      <c r="F6" s="497"/>
      <c r="G6" s="497"/>
      <c r="H6" s="497"/>
      <c r="I6" s="497"/>
      <c r="J6" s="497"/>
      <c r="K6" s="497"/>
      <c r="L6" s="498"/>
    </row>
    <row r="8" spans="2:13" ht="14.4" x14ac:dyDescent="0.3">
      <c r="F8" s="545" t="s">
        <v>115</v>
      </c>
      <c r="G8" s="546"/>
      <c r="H8" s="547"/>
    </row>
    <row r="10" spans="2:13" x14ac:dyDescent="0.3">
      <c r="C10" s="499" t="s">
        <v>131</v>
      </c>
      <c r="D10" s="500"/>
      <c r="E10" s="500"/>
      <c r="F10" s="500"/>
      <c r="G10" s="500"/>
      <c r="H10" s="500"/>
      <c r="I10" s="500"/>
      <c r="J10" s="500"/>
      <c r="K10" s="500"/>
      <c r="L10" s="501"/>
    </row>
    <row r="11" spans="2:13" x14ac:dyDescent="0.3">
      <c r="C11" s="502" t="s">
        <v>620</v>
      </c>
      <c r="D11" s="503"/>
      <c r="E11" s="503"/>
      <c r="F11" s="503"/>
      <c r="G11" s="503"/>
      <c r="H11" s="503"/>
      <c r="I11" s="503"/>
      <c r="J11" s="503"/>
      <c r="K11" s="503"/>
      <c r="L11" s="504"/>
    </row>
    <row r="12" spans="2:13" x14ac:dyDescent="0.3">
      <c r="C12" s="505" t="s">
        <v>132</v>
      </c>
      <c r="D12" s="506"/>
      <c r="E12" s="506"/>
      <c r="F12" s="506"/>
      <c r="G12" s="506"/>
      <c r="H12" s="506"/>
      <c r="I12" s="506"/>
      <c r="J12" s="506"/>
      <c r="K12" s="506"/>
      <c r="L12" s="507"/>
    </row>
    <row r="14" spans="2:13" ht="14.4" x14ac:dyDescent="0.3">
      <c r="F14" s="545" t="s">
        <v>118</v>
      </c>
      <c r="G14" s="546"/>
      <c r="H14" s="547"/>
    </row>
    <row r="16" spans="2:13" x14ac:dyDescent="0.3">
      <c r="C16" s="508" t="s">
        <v>133</v>
      </c>
      <c r="D16" s="509"/>
      <c r="E16" s="509"/>
      <c r="F16" s="509"/>
      <c r="G16" s="509"/>
      <c r="H16" s="509"/>
      <c r="I16" s="509"/>
      <c r="J16" s="509"/>
      <c r="K16" s="509"/>
      <c r="L16" s="510"/>
    </row>
    <row r="17" spans="3:13" x14ac:dyDescent="0.3">
      <c r="C17" s="496" t="s">
        <v>1433</v>
      </c>
      <c r="D17" s="497"/>
      <c r="E17" s="497"/>
      <c r="F17" s="497"/>
      <c r="G17" s="497"/>
      <c r="H17" s="497"/>
      <c r="I17" s="497"/>
      <c r="J17" s="497"/>
      <c r="K17" s="497"/>
      <c r="L17" s="498"/>
    </row>
    <row r="19" spans="3:13" ht="14.4" x14ac:dyDescent="0.3">
      <c r="F19" s="545" t="s">
        <v>397</v>
      </c>
      <c r="G19" s="546"/>
      <c r="H19" s="547"/>
    </row>
    <row r="20" spans="3:13" x14ac:dyDescent="0.3">
      <c r="F20" s="4"/>
      <c r="G20" s="4"/>
      <c r="H20" s="4"/>
    </row>
    <row r="21" spans="3:13" ht="12.75" customHeight="1" x14ac:dyDescent="0.3">
      <c r="C21" s="517" t="s">
        <v>575</v>
      </c>
      <c r="D21" s="518"/>
      <c r="E21" s="518"/>
      <c r="F21" s="518"/>
      <c r="G21" s="518"/>
      <c r="H21" s="518"/>
      <c r="I21" s="518"/>
      <c r="J21" s="518"/>
      <c r="K21" s="518"/>
      <c r="L21" s="519"/>
    </row>
    <row r="22" spans="3:13" x14ac:dyDescent="0.3">
      <c r="C22" s="549" t="s">
        <v>10</v>
      </c>
      <c r="D22" s="555"/>
      <c r="E22" s="555"/>
      <c r="F22" s="550"/>
      <c r="G22" s="560" t="s">
        <v>14</v>
      </c>
      <c r="H22" s="561"/>
      <c r="I22" s="561"/>
      <c r="J22" s="561"/>
      <c r="K22" s="561"/>
      <c r="L22" s="562"/>
    </row>
    <row r="23" spans="3:13" x14ac:dyDescent="0.3">
      <c r="C23" s="556"/>
      <c r="D23" s="557"/>
      <c r="E23" s="557"/>
      <c r="F23" s="558"/>
      <c r="G23" s="520" t="s">
        <v>227</v>
      </c>
      <c r="H23" s="521"/>
      <c r="I23" s="521"/>
      <c r="J23" s="521"/>
      <c r="K23" s="521"/>
      <c r="L23" s="522"/>
    </row>
    <row r="24" spans="3:13" x14ac:dyDescent="0.3">
      <c r="C24" s="551"/>
      <c r="D24" s="559"/>
      <c r="E24" s="559"/>
      <c r="F24" s="552"/>
      <c r="G24" s="520" t="s">
        <v>10</v>
      </c>
      <c r="H24" s="521"/>
      <c r="I24" s="521"/>
      <c r="J24" s="522"/>
      <c r="K24" s="520" t="s">
        <v>179</v>
      </c>
      <c r="L24" s="522"/>
      <c r="M24" s="5"/>
    </row>
    <row r="25" spans="3:13" ht="43.5" customHeight="1" x14ac:dyDescent="0.3">
      <c r="C25" s="517" t="s">
        <v>574</v>
      </c>
      <c r="D25" s="518"/>
      <c r="E25" s="518"/>
      <c r="F25" s="519"/>
      <c r="G25" s="517" t="s">
        <v>576</v>
      </c>
      <c r="H25" s="518"/>
      <c r="I25" s="518"/>
      <c r="J25" s="519"/>
      <c r="K25" s="533" t="s">
        <v>138</v>
      </c>
      <c r="L25" s="534"/>
      <c r="M25" s="6"/>
    </row>
    <row r="26" spans="3:13" ht="12.75" customHeight="1" x14ac:dyDescent="0.3">
      <c r="C26" s="517" t="s">
        <v>175</v>
      </c>
      <c r="D26" s="519"/>
      <c r="E26" s="517" t="s">
        <v>176</v>
      </c>
      <c r="F26" s="519"/>
      <c r="G26" s="517" t="s">
        <v>177</v>
      </c>
      <c r="H26" s="519"/>
      <c r="I26" s="553" t="s">
        <v>178</v>
      </c>
      <c r="J26" s="554"/>
      <c r="K26" s="535"/>
      <c r="L26" s="536"/>
      <c r="M26" s="6"/>
    </row>
    <row r="27" spans="3:13" x14ac:dyDescent="0.3">
      <c r="C27" s="137" t="s">
        <v>139</v>
      </c>
      <c r="D27" s="138" t="s">
        <v>140</v>
      </c>
      <c r="E27" s="549" t="s">
        <v>577</v>
      </c>
      <c r="F27" s="550"/>
      <c r="G27" s="137" t="s">
        <v>139</v>
      </c>
      <c r="H27" s="138" t="s">
        <v>140</v>
      </c>
      <c r="I27" s="532" t="s">
        <v>578</v>
      </c>
      <c r="J27" s="532"/>
      <c r="K27" s="535"/>
      <c r="L27" s="536"/>
      <c r="M27" s="6"/>
    </row>
    <row r="28" spans="3:13" ht="55.2" x14ac:dyDescent="0.3">
      <c r="C28" s="139" t="s">
        <v>579</v>
      </c>
      <c r="D28" s="139" t="s">
        <v>577</v>
      </c>
      <c r="E28" s="551"/>
      <c r="F28" s="552"/>
      <c r="G28" s="139" t="s">
        <v>580</v>
      </c>
      <c r="H28" s="139" t="s">
        <v>581</v>
      </c>
      <c r="I28" s="532"/>
      <c r="J28" s="532"/>
      <c r="K28" s="537"/>
      <c r="L28" s="538"/>
      <c r="M28" s="6"/>
    </row>
    <row r="29" spans="3:13" x14ac:dyDescent="0.3">
      <c r="E29" s="7"/>
      <c r="F29" s="4"/>
      <c r="G29" s="4"/>
      <c r="H29" s="4"/>
    </row>
    <row r="30" spans="3:13" x14ac:dyDescent="0.3">
      <c r="C30" s="529" t="s">
        <v>183</v>
      </c>
      <c r="D30" s="529"/>
      <c r="E30" s="529"/>
      <c r="F30" s="529"/>
      <c r="G30" s="529"/>
      <c r="H30" s="529"/>
      <c r="I30" s="529"/>
      <c r="J30" s="529"/>
      <c r="K30" s="529"/>
      <c r="L30" s="529"/>
    </row>
    <row r="31" spans="3:13" x14ac:dyDescent="0.3">
      <c r="C31" s="539" t="s">
        <v>1292</v>
      </c>
      <c r="D31" s="540"/>
      <c r="E31" s="540"/>
      <c r="F31" s="540"/>
      <c r="G31" s="540"/>
      <c r="H31" s="540"/>
      <c r="I31" s="540"/>
      <c r="J31" s="540"/>
      <c r="K31" s="540"/>
      <c r="L31" s="541"/>
    </row>
    <row r="32" spans="3:13" x14ac:dyDescent="0.3">
      <c r="C32" s="542" t="s">
        <v>1399</v>
      </c>
      <c r="D32" s="543"/>
      <c r="E32" s="543"/>
      <c r="F32" s="543"/>
      <c r="G32" s="543"/>
      <c r="H32" s="543"/>
      <c r="I32" s="543"/>
      <c r="J32" s="543"/>
      <c r="K32" s="543"/>
      <c r="L32" s="544"/>
    </row>
    <row r="33" spans="2:12" x14ac:dyDescent="0.3">
      <c r="E33" s="7"/>
      <c r="F33" s="4"/>
      <c r="G33" s="4"/>
      <c r="H33" s="4"/>
    </row>
    <row r="34" spans="2:12" ht="12.75" customHeight="1" x14ac:dyDescent="0.3">
      <c r="C34" s="548" t="s">
        <v>164</v>
      </c>
      <c r="D34" s="548"/>
      <c r="E34" s="548"/>
      <c r="F34" s="548"/>
      <c r="G34" s="548"/>
      <c r="H34" s="548"/>
      <c r="I34" s="548"/>
      <c r="J34" s="548"/>
      <c r="K34" s="548"/>
      <c r="L34" s="548"/>
    </row>
    <row r="35" spans="2:12" ht="12.75" customHeight="1" x14ac:dyDescent="0.3">
      <c r="C35" s="523" t="s">
        <v>1376</v>
      </c>
      <c r="D35" s="524"/>
      <c r="E35" s="524"/>
      <c r="F35" s="524"/>
      <c r="G35" s="524"/>
      <c r="H35" s="524"/>
      <c r="I35" s="524"/>
      <c r="J35" s="524"/>
      <c r="K35" s="524"/>
      <c r="L35" s="525"/>
    </row>
    <row r="36" spans="2:12" ht="12.75" customHeight="1" x14ac:dyDescent="0.3">
      <c r="C36" s="523" t="s">
        <v>1375</v>
      </c>
      <c r="D36" s="524"/>
      <c r="E36" s="524"/>
      <c r="F36" s="524"/>
      <c r="G36" s="524"/>
      <c r="H36" s="524"/>
      <c r="I36" s="524"/>
      <c r="J36" s="524"/>
      <c r="K36" s="524"/>
      <c r="L36" s="525"/>
    </row>
    <row r="37" spans="2:12" ht="12.75" customHeight="1" x14ac:dyDescent="0.3">
      <c r="C37" s="523" t="s">
        <v>1398</v>
      </c>
      <c r="D37" s="524"/>
      <c r="E37" s="524"/>
      <c r="F37" s="524"/>
      <c r="G37" s="524"/>
      <c r="H37" s="524"/>
      <c r="I37" s="524"/>
      <c r="J37" s="524"/>
      <c r="K37" s="524"/>
      <c r="L37" s="525"/>
    </row>
    <row r="38" spans="2:12" ht="12.75" customHeight="1" x14ac:dyDescent="0.3">
      <c r="C38" s="514" t="s">
        <v>647</v>
      </c>
      <c r="D38" s="515"/>
      <c r="E38" s="515"/>
      <c r="F38" s="515"/>
      <c r="G38" s="515"/>
      <c r="H38" s="515"/>
      <c r="I38" s="515"/>
      <c r="J38" s="515"/>
      <c r="K38" s="515"/>
      <c r="L38" s="516"/>
    </row>
    <row r="39" spans="2:12" x14ac:dyDescent="0.3">
      <c r="B39" s="8"/>
      <c r="C39" s="8"/>
      <c r="D39" s="8"/>
      <c r="E39" s="8"/>
      <c r="F39" s="8"/>
      <c r="G39" s="8"/>
      <c r="H39" s="8"/>
      <c r="I39" s="8"/>
    </row>
    <row r="40" spans="2:12" ht="12.75" customHeight="1" x14ac:dyDescent="0.3">
      <c r="C40" s="529" t="s">
        <v>222</v>
      </c>
      <c r="D40" s="529"/>
      <c r="E40" s="529"/>
      <c r="F40" s="529"/>
      <c r="G40" s="529"/>
      <c r="H40" s="529"/>
      <c r="I40" s="529"/>
      <c r="J40" s="529"/>
      <c r="K40" s="529"/>
      <c r="L40" s="529"/>
    </row>
    <row r="41" spans="2:12" ht="12.75" customHeight="1" x14ac:dyDescent="0.3">
      <c r="C41" s="523" t="s">
        <v>1364</v>
      </c>
      <c r="D41" s="524"/>
      <c r="E41" s="524"/>
      <c r="F41" s="524"/>
      <c r="G41" s="524"/>
      <c r="H41" s="524"/>
      <c r="I41" s="524"/>
      <c r="J41" s="524"/>
      <c r="K41" s="524"/>
      <c r="L41" s="525"/>
    </row>
    <row r="42" spans="2:12" ht="12.75" customHeight="1" x14ac:dyDescent="0.3">
      <c r="C42" s="523" t="s">
        <v>1365</v>
      </c>
      <c r="D42" s="524"/>
      <c r="E42" s="524"/>
      <c r="F42" s="524"/>
      <c r="G42" s="524"/>
      <c r="H42" s="524"/>
      <c r="I42" s="524"/>
      <c r="J42" s="524"/>
      <c r="K42" s="524"/>
      <c r="L42" s="525"/>
    </row>
    <row r="43" spans="2:12" ht="12.75" customHeight="1" x14ac:dyDescent="0.3">
      <c r="C43" s="523" t="s">
        <v>1366</v>
      </c>
      <c r="D43" s="524"/>
      <c r="E43" s="524"/>
      <c r="F43" s="524"/>
      <c r="G43" s="524"/>
      <c r="H43" s="524"/>
      <c r="I43" s="524"/>
      <c r="J43" s="524"/>
      <c r="K43" s="524"/>
      <c r="L43" s="525"/>
    </row>
    <row r="44" spans="2:12" ht="12.75" customHeight="1" x14ac:dyDescent="0.3">
      <c r="C44" s="523" t="s">
        <v>1377</v>
      </c>
      <c r="D44" s="524"/>
      <c r="E44" s="524"/>
      <c r="F44" s="524"/>
      <c r="G44" s="524"/>
      <c r="H44" s="524"/>
      <c r="I44" s="524"/>
      <c r="J44" s="524"/>
      <c r="K44" s="524"/>
      <c r="L44" s="525"/>
    </row>
    <row r="45" spans="2:12" ht="12.75" customHeight="1" x14ac:dyDescent="0.3">
      <c r="C45" s="523" t="s">
        <v>1373</v>
      </c>
      <c r="D45" s="524"/>
      <c r="E45" s="524"/>
      <c r="F45" s="524"/>
      <c r="G45" s="524"/>
      <c r="H45" s="524"/>
      <c r="I45" s="524"/>
      <c r="J45" s="524"/>
      <c r="K45" s="524"/>
      <c r="L45" s="525"/>
    </row>
    <row r="46" spans="2:12" ht="12.75" customHeight="1" x14ac:dyDescent="0.3">
      <c r="C46" s="523" t="s">
        <v>1374</v>
      </c>
      <c r="D46" s="524"/>
      <c r="E46" s="524"/>
      <c r="F46" s="524"/>
      <c r="G46" s="524"/>
      <c r="H46" s="524"/>
      <c r="I46" s="524"/>
      <c r="J46" s="524"/>
      <c r="K46" s="524"/>
      <c r="L46" s="525"/>
    </row>
    <row r="47" spans="2:12" ht="12.75" customHeight="1" x14ac:dyDescent="0.3">
      <c r="C47" s="523" t="s">
        <v>1367</v>
      </c>
      <c r="D47" s="524"/>
      <c r="E47" s="524"/>
      <c r="F47" s="524"/>
      <c r="G47" s="524"/>
      <c r="H47" s="524"/>
      <c r="I47" s="524"/>
      <c r="J47" s="524"/>
      <c r="K47" s="524"/>
      <c r="L47" s="525"/>
    </row>
    <row r="48" spans="2:12" ht="12.75" customHeight="1" x14ac:dyDescent="0.3">
      <c r="C48" s="523" t="s">
        <v>1368</v>
      </c>
      <c r="D48" s="524"/>
      <c r="E48" s="524"/>
      <c r="F48" s="524"/>
      <c r="G48" s="524"/>
      <c r="H48" s="524"/>
      <c r="I48" s="524"/>
      <c r="J48" s="524"/>
      <c r="K48" s="524"/>
      <c r="L48" s="525"/>
    </row>
    <row r="49" spans="2:12" ht="12.75" customHeight="1" x14ac:dyDescent="0.3">
      <c r="C49" s="523" t="s">
        <v>1369</v>
      </c>
      <c r="D49" s="524"/>
      <c r="E49" s="524"/>
      <c r="F49" s="524"/>
      <c r="G49" s="524"/>
      <c r="H49" s="524"/>
      <c r="I49" s="524"/>
      <c r="J49" s="524"/>
      <c r="K49" s="524"/>
      <c r="L49" s="525"/>
    </row>
    <row r="50" spans="2:12" ht="12.75" customHeight="1" x14ac:dyDescent="0.3">
      <c r="C50" s="523" t="s">
        <v>1370</v>
      </c>
      <c r="D50" s="524"/>
      <c r="E50" s="524"/>
      <c r="F50" s="524"/>
      <c r="G50" s="524"/>
      <c r="H50" s="524"/>
      <c r="I50" s="524"/>
      <c r="J50" s="524"/>
      <c r="K50" s="524"/>
      <c r="L50" s="525"/>
    </row>
    <row r="51" spans="2:12" ht="26.25" customHeight="1" x14ac:dyDescent="0.3">
      <c r="C51" s="514" t="s">
        <v>1378</v>
      </c>
      <c r="D51" s="515"/>
      <c r="E51" s="515"/>
      <c r="F51" s="515"/>
      <c r="G51" s="515"/>
      <c r="H51" s="515"/>
      <c r="I51" s="515"/>
      <c r="J51" s="515"/>
      <c r="K51" s="515"/>
      <c r="L51" s="516"/>
    </row>
    <row r="52" spans="2:12" x14ac:dyDescent="0.3">
      <c r="B52" s="8"/>
      <c r="C52" s="8"/>
      <c r="D52" s="8"/>
      <c r="E52" s="8"/>
      <c r="F52" s="8"/>
      <c r="G52" s="8"/>
      <c r="H52" s="8"/>
      <c r="I52" s="8"/>
    </row>
    <row r="53" spans="2:12" ht="14.4" x14ac:dyDescent="0.3">
      <c r="B53" s="9"/>
      <c r="C53" s="9"/>
      <c r="F53" s="545" t="s">
        <v>123</v>
      </c>
      <c r="G53" s="546"/>
      <c r="H53" s="547"/>
      <c r="I53" s="10"/>
      <c r="J53" s="10"/>
    </row>
    <row r="54" spans="2:12" x14ac:dyDescent="0.3">
      <c r="B54" s="9"/>
      <c r="C54" s="9"/>
      <c r="D54" s="9"/>
      <c r="E54" s="9"/>
      <c r="F54" s="9"/>
      <c r="G54" s="9"/>
      <c r="I54" s="9"/>
    </row>
    <row r="55" spans="2:12" x14ac:dyDescent="0.3">
      <c r="B55" s="9"/>
      <c r="C55" s="9"/>
      <c r="D55" s="9"/>
      <c r="E55" s="9"/>
      <c r="F55" s="9"/>
      <c r="G55" s="9"/>
      <c r="I55" s="9"/>
    </row>
    <row r="56" spans="2:12" ht="12.75" customHeight="1" x14ac:dyDescent="0.3">
      <c r="B56" s="9"/>
      <c r="C56" s="511" t="s">
        <v>929</v>
      </c>
      <c r="D56" s="512"/>
      <c r="E56" s="512"/>
      <c r="F56" s="512"/>
      <c r="G56" s="512"/>
      <c r="H56" s="512"/>
      <c r="I56" s="512"/>
      <c r="J56" s="512"/>
      <c r="K56" s="512"/>
      <c r="L56" s="513"/>
    </row>
    <row r="57" spans="2:12" ht="12.75" customHeight="1" x14ac:dyDescent="0.3">
      <c r="C57" s="523" t="s">
        <v>675</v>
      </c>
      <c r="D57" s="524"/>
      <c r="E57" s="524"/>
      <c r="F57" s="524"/>
      <c r="G57" s="524"/>
      <c r="H57" s="524"/>
      <c r="I57" s="524"/>
      <c r="J57" s="524"/>
      <c r="K57" s="524"/>
      <c r="L57" s="525"/>
    </row>
    <row r="58" spans="2:12" x14ac:dyDescent="0.3">
      <c r="C58" s="523" t="s">
        <v>563</v>
      </c>
      <c r="D58" s="524"/>
      <c r="E58" s="524"/>
      <c r="F58" s="524"/>
      <c r="G58" s="524"/>
      <c r="H58" s="524"/>
      <c r="I58" s="524"/>
      <c r="J58" s="524"/>
      <c r="K58" s="524"/>
      <c r="L58" s="525"/>
    </row>
    <row r="59" spans="2:12" ht="12.75" customHeight="1" x14ac:dyDescent="0.3">
      <c r="C59" s="523" t="s">
        <v>134</v>
      </c>
      <c r="D59" s="524"/>
      <c r="E59" s="524"/>
      <c r="F59" s="524"/>
      <c r="G59" s="524"/>
      <c r="H59" s="524"/>
      <c r="I59" s="524"/>
      <c r="J59" s="524"/>
      <c r="K59" s="524"/>
      <c r="L59" s="525"/>
    </row>
    <row r="60" spans="2:12" ht="12.75" customHeight="1" x14ac:dyDescent="0.3">
      <c r="C60" s="523" t="s">
        <v>135</v>
      </c>
      <c r="D60" s="524"/>
      <c r="E60" s="524"/>
      <c r="F60" s="524"/>
      <c r="G60" s="524"/>
      <c r="H60" s="524"/>
      <c r="I60" s="524"/>
      <c r="J60" s="524"/>
      <c r="K60" s="524"/>
      <c r="L60" s="525"/>
    </row>
    <row r="61" spans="2:12" ht="12.75" customHeight="1" x14ac:dyDescent="0.3">
      <c r="C61" s="523" t="s">
        <v>231</v>
      </c>
      <c r="D61" s="524"/>
      <c r="E61" s="524"/>
      <c r="F61" s="524"/>
      <c r="G61" s="524"/>
      <c r="H61" s="524"/>
      <c r="I61" s="524"/>
      <c r="J61" s="524"/>
      <c r="K61" s="524"/>
      <c r="L61" s="525"/>
    </row>
    <row r="62" spans="2:12" ht="12.75" customHeight="1" x14ac:dyDescent="0.3">
      <c r="C62" s="523" t="s">
        <v>769</v>
      </c>
      <c r="D62" s="524"/>
      <c r="E62" s="524"/>
      <c r="F62" s="524"/>
      <c r="G62" s="524"/>
      <c r="H62" s="524"/>
      <c r="I62" s="524"/>
      <c r="J62" s="524"/>
      <c r="K62" s="524"/>
      <c r="L62" s="525"/>
    </row>
    <row r="63" spans="2:12" ht="12.75" customHeight="1" x14ac:dyDescent="0.3">
      <c r="C63" s="523" t="s">
        <v>398</v>
      </c>
      <c r="D63" s="524"/>
      <c r="E63" s="524"/>
      <c r="F63" s="524"/>
      <c r="G63" s="524"/>
      <c r="H63" s="524"/>
      <c r="I63" s="524"/>
      <c r="J63" s="524"/>
      <c r="K63" s="524"/>
      <c r="L63" s="525"/>
    </row>
    <row r="64" spans="2:12" ht="12.75" customHeight="1" x14ac:dyDescent="0.3">
      <c r="C64" s="514" t="s">
        <v>218</v>
      </c>
      <c r="D64" s="515"/>
      <c r="E64" s="515"/>
      <c r="F64" s="515"/>
      <c r="G64" s="515"/>
      <c r="H64" s="515"/>
      <c r="I64" s="515"/>
      <c r="J64" s="515"/>
      <c r="K64" s="515"/>
      <c r="L64" s="516"/>
    </row>
    <row r="65" spans="2:12" ht="12.75" customHeight="1" x14ac:dyDescent="0.3">
      <c r="C65" s="11"/>
      <c r="D65" s="11"/>
      <c r="E65" s="11"/>
      <c r="F65" s="11"/>
      <c r="G65" s="11"/>
      <c r="H65" s="11"/>
      <c r="I65" s="11"/>
      <c r="J65" s="11"/>
    </row>
    <row r="66" spans="2:12" ht="12.75" customHeight="1" x14ac:dyDescent="0.3">
      <c r="C66" s="11"/>
      <c r="D66" s="11"/>
      <c r="E66" s="11"/>
      <c r="F66" s="545" t="s">
        <v>85</v>
      </c>
      <c r="G66" s="546"/>
      <c r="H66" s="547"/>
      <c r="I66" s="11"/>
      <c r="J66" s="11"/>
    </row>
    <row r="67" spans="2:12" ht="12.75" customHeight="1" x14ac:dyDescent="0.3">
      <c r="C67" s="11"/>
      <c r="D67" s="11"/>
      <c r="E67" s="11"/>
      <c r="F67" s="11"/>
      <c r="G67" s="11"/>
      <c r="H67" s="11"/>
      <c r="I67" s="11"/>
      <c r="J67" s="11"/>
    </row>
    <row r="68" spans="2:12" ht="12.75" customHeight="1" x14ac:dyDescent="0.3">
      <c r="C68" s="511" t="s">
        <v>136</v>
      </c>
      <c r="D68" s="512"/>
      <c r="E68" s="512"/>
      <c r="F68" s="512"/>
      <c r="G68" s="512"/>
      <c r="H68" s="512"/>
      <c r="I68" s="512"/>
      <c r="J68" s="512"/>
      <c r="K68" s="512"/>
      <c r="L68" s="513"/>
    </row>
    <row r="69" spans="2:12" ht="12.75" customHeight="1" x14ac:dyDescent="0.3">
      <c r="C69" s="523" t="s">
        <v>612</v>
      </c>
      <c r="D69" s="524"/>
      <c r="E69" s="524"/>
      <c r="F69" s="524"/>
      <c r="G69" s="524"/>
      <c r="H69" s="524"/>
      <c r="I69" s="524"/>
      <c r="J69" s="524"/>
      <c r="K69" s="524"/>
      <c r="L69" s="525"/>
    </row>
    <row r="70" spans="2:12" ht="12.75" customHeight="1" x14ac:dyDescent="0.3">
      <c r="C70" s="514" t="s">
        <v>137</v>
      </c>
      <c r="D70" s="515"/>
      <c r="E70" s="515"/>
      <c r="F70" s="515"/>
      <c r="G70" s="515"/>
      <c r="H70" s="515"/>
      <c r="I70" s="515"/>
      <c r="J70" s="515"/>
      <c r="K70" s="515"/>
      <c r="L70" s="516"/>
    </row>
    <row r="73" spans="2:12" ht="83.25" customHeight="1" x14ac:dyDescent="0.3">
      <c r="B73" s="12" t="s">
        <v>141</v>
      </c>
      <c r="C73" s="530" t="s">
        <v>878</v>
      </c>
      <c r="D73" s="530"/>
      <c r="E73" s="530"/>
      <c r="F73" s="530"/>
      <c r="G73" s="530"/>
      <c r="H73" s="530"/>
      <c r="I73" s="530"/>
      <c r="J73" s="530"/>
      <c r="K73" s="530"/>
      <c r="L73" s="530"/>
    </row>
    <row r="74" spans="2:12" ht="18.75" customHeight="1" x14ac:dyDescent="0.3">
      <c r="B74" s="12" t="s">
        <v>142</v>
      </c>
      <c r="C74" s="530" t="s">
        <v>145</v>
      </c>
      <c r="D74" s="530"/>
      <c r="E74" s="530"/>
      <c r="F74" s="530"/>
      <c r="G74" s="530"/>
      <c r="H74" s="530"/>
      <c r="I74" s="530"/>
      <c r="J74" s="530"/>
      <c r="K74" s="530"/>
      <c r="L74" s="530"/>
    </row>
    <row r="75" spans="2:12" ht="86.25" customHeight="1" x14ac:dyDescent="0.3">
      <c r="B75" s="12" t="s">
        <v>143</v>
      </c>
      <c r="C75" s="531" t="s">
        <v>610</v>
      </c>
      <c r="D75" s="531"/>
      <c r="E75" s="531"/>
      <c r="F75" s="531"/>
      <c r="G75" s="531"/>
      <c r="H75" s="531"/>
      <c r="I75" s="531"/>
      <c r="J75" s="531"/>
      <c r="K75" s="531"/>
      <c r="L75" s="531"/>
    </row>
    <row r="76" spans="2:12" ht="29.25" customHeight="1" x14ac:dyDescent="0.3">
      <c r="B76" s="12" t="s">
        <v>144</v>
      </c>
      <c r="C76" s="531" t="s">
        <v>611</v>
      </c>
      <c r="D76" s="531"/>
      <c r="E76" s="531"/>
      <c r="F76" s="531"/>
      <c r="G76" s="531"/>
      <c r="H76" s="531"/>
      <c r="I76" s="531"/>
      <c r="J76" s="531"/>
      <c r="K76" s="531"/>
      <c r="L76" s="531"/>
    </row>
    <row r="77" spans="2:12" ht="17.25" customHeight="1" x14ac:dyDescent="0.3">
      <c r="B77" s="12"/>
      <c r="C77" s="531"/>
      <c r="D77" s="531"/>
      <c r="E77" s="531"/>
      <c r="F77" s="531"/>
      <c r="G77" s="531"/>
      <c r="H77" s="531"/>
      <c r="I77" s="531"/>
      <c r="J77" s="531"/>
      <c r="K77" s="531"/>
      <c r="L77" s="531"/>
    </row>
    <row r="78" spans="2:12" ht="45" customHeight="1" x14ac:dyDescent="0.3">
      <c r="B78" s="12"/>
      <c r="C78" s="531"/>
      <c r="D78" s="531"/>
      <c r="E78" s="531"/>
      <c r="F78" s="531"/>
      <c r="G78" s="531"/>
      <c r="H78" s="531"/>
      <c r="I78" s="531"/>
      <c r="J78" s="531"/>
      <c r="K78" s="531"/>
      <c r="L78" s="531"/>
    </row>
  </sheetData>
  <mergeCells count="67">
    <mergeCell ref="C70:L70"/>
    <mergeCell ref="C34:L34"/>
    <mergeCell ref="F3:H3"/>
    <mergeCell ref="F8:H8"/>
    <mergeCell ref="F14:H14"/>
    <mergeCell ref="F19:H19"/>
    <mergeCell ref="C37:L37"/>
    <mergeCell ref="E27:F28"/>
    <mergeCell ref="G25:J25"/>
    <mergeCell ref="C26:D26"/>
    <mergeCell ref="G26:H26"/>
    <mergeCell ref="I26:J26"/>
    <mergeCell ref="C21:L21"/>
    <mergeCell ref="C22:F24"/>
    <mergeCell ref="G22:L22"/>
    <mergeCell ref="G23:L23"/>
    <mergeCell ref="C73:L73"/>
    <mergeCell ref="C74:L74"/>
    <mergeCell ref="C75:L75"/>
    <mergeCell ref="C78:L78"/>
    <mergeCell ref="I27:J28"/>
    <mergeCell ref="K25:L28"/>
    <mergeCell ref="C68:L68"/>
    <mergeCell ref="C31:L31"/>
    <mergeCell ref="C32:L32"/>
    <mergeCell ref="C76:L76"/>
    <mergeCell ref="C77:L77"/>
    <mergeCell ref="C40:L40"/>
    <mergeCell ref="F53:H53"/>
    <mergeCell ref="C69:L69"/>
    <mergeCell ref="C38:L38"/>
    <mergeCell ref="F66:H66"/>
    <mergeCell ref="B1:M1"/>
    <mergeCell ref="E26:F26"/>
    <mergeCell ref="C35:L35"/>
    <mergeCell ref="C41:L41"/>
    <mergeCell ref="C51:L51"/>
    <mergeCell ref="C30:L30"/>
    <mergeCell ref="C47:L47"/>
    <mergeCell ref="C48:L48"/>
    <mergeCell ref="C49:L49"/>
    <mergeCell ref="C50:L50"/>
    <mergeCell ref="C42:L42"/>
    <mergeCell ref="C43:L43"/>
    <mergeCell ref="C44:L44"/>
    <mergeCell ref="C45:L45"/>
    <mergeCell ref="C46:L46"/>
    <mergeCell ref="C5:L5"/>
    <mergeCell ref="C56:L56"/>
    <mergeCell ref="C64:L64"/>
    <mergeCell ref="C25:F25"/>
    <mergeCell ref="G24:J24"/>
    <mergeCell ref="K24:L24"/>
    <mergeCell ref="C62:L62"/>
    <mergeCell ref="C63:L63"/>
    <mergeCell ref="C57:L57"/>
    <mergeCell ref="C58:L58"/>
    <mergeCell ref="C59:L59"/>
    <mergeCell ref="C60:L60"/>
    <mergeCell ref="C61:L61"/>
    <mergeCell ref="C36:L36"/>
    <mergeCell ref="C17:L17"/>
    <mergeCell ref="C6:L6"/>
    <mergeCell ref="C10:L10"/>
    <mergeCell ref="C11:L11"/>
    <mergeCell ref="C12:L12"/>
    <mergeCell ref="C16:L16"/>
  </mergeCells>
  <pageMargins left="0.23622047244094491" right="0.23622047244094491" top="0.74803149606299213" bottom="0.74803149606299213" header="0.31496062992125984" footer="0.31496062992125984"/>
  <pageSetup paperSize="8" fitToHeight="0" orientation="landscape" r:id="rId1"/>
  <headerFooter alignWithMargins="0">
    <oddHeader>&amp;L&amp;12BOEK 2 - OPDRACHTENCONTROLE NON PIE 2019&amp;RCTR-CSR</oddHeader>
    <oddFooter>&amp;C&amp;A&amp;R&amp;P/&amp;N</oddFooter>
  </headerFooter>
  <ignoredErrors>
    <ignoredError sqref="B75:B76 B73:B7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pageSetUpPr fitToPage="1"/>
  </sheetPr>
  <dimension ref="A1:W349"/>
  <sheetViews>
    <sheetView zoomScale="85" zoomScaleNormal="85" workbookViewId="0">
      <pane ySplit="2" topLeftCell="A3" activePane="bottomLeft" state="frozen"/>
      <selection activeCell="F26" sqref="F26"/>
      <selection pane="bottomLeft" activeCell="B5" sqref="B5"/>
    </sheetView>
  </sheetViews>
  <sheetFormatPr defaultColWidth="9.109375" defaultRowHeight="14.4" outlineLevelRow="1" x14ac:dyDescent="0.3"/>
  <cols>
    <col min="1" max="1" width="4.6640625" style="40" customWidth="1"/>
    <col min="2" max="2" width="50.6640625" style="51" customWidth="1"/>
    <col min="3" max="3" width="16.33203125" style="87" customWidth="1"/>
    <col min="4" max="4" width="17.88671875" style="51" customWidth="1"/>
    <col min="5" max="5" width="45" style="140" customWidth="1"/>
    <col min="6" max="6" width="6.6640625" style="40" customWidth="1"/>
    <col min="7" max="7" width="45.6640625" style="86" customWidth="1"/>
    <col min="8" max="8" width="25.5546875" style="86" bestFit="1" customWidth="1"/>
    <col min="9" max="9" width="25.5546875" style="86" customWidth="1"/>
    <col min="10" max="10" width="45.6640625" style="86" customWidth="1"/>
    <col min="11" max="11" width="45.6640625" style="46" customWidth="1"/>
    <col min="12" max="12" width="25.5546875" style="86" bestFit="1" customWidth="1"/>
    <col min="13" max="13" width="2.33203125" style="34" customWidth="1"/>
    <col min="14" max="14" width="45.6640625" style="46" customWidth="1"/>
    <col min="15" max="16384" width="9.109375" style="33"/>
  </cols>
  <sheetData>
    <row r="1" spans="1:15" x14ac:dyDescent="0.3">
      <c r="A1" s="563" t="s">
        <v>1063</v>
      </c>
      <c r="B1" s="564"/>
      <c r="C1" s="564"/>
      <c r="D1" s="564"/>
      <c r="E1" s="564"/>
      <c r="F1" s="564"/>
      <c r="G1" s="564"/>
      <c r="H1" s="564"/>
      <c r="I1" s="564"/>
      <c r="J1" s="564"/>
      <c r="K1" s="564"/>
      <c r="L1" s="308"/>
      <c r="M1" s="176"/>
      <c r="N1" s="177"/>
    </row>
    <row r="2" spans="1:15" s="86" customFormat="1" ht="43.2" x14ac:dyDescent="0.25">
      <c r="A2" s="201" t="s">
        <v>307</v>
      </c>
      <c r="B2" s="201" t="s">
        <v>44</v>
      </c>
      <c r="C2" s="42" t="s">
        <v>180</v>
      </c>
      <c r="D2" s="202" t="s">
        <v>308</v>
      </c>
      <c r="E2" s="42" t="s">
        <v>378</v>
      </c>
      <c r="F2" s="200" t="s">
        <v>9</v>
      </c>
      <c r="G2" s="192" t="s">
        <v>1578</v>
      </c>
      <c r="H2" s="192" t="s">
        <v>566</v>
      </c>
      <c r="I2" s="192" t="s">
        <v>1064</v>
      </c>
      <c r="J2" s="192" t="s">
        <v>1587</v>
      </c>
      <c r="K2" s="342" t="s">
        <v>1593</v>
      </c>
      <c r="L2" s="342" t="s">
        <v>566</v>
      </c>
      <c r="M2" s="193"/>
      <c r="N2" s="42" t="s">
        <v>898</v>
      </c>
    </row>
    <row r="3" spans="1:15" ht="14.4" customHeight="1" x14ac:dyDescent="0.3">
      <c r="A3" s="234" t="s">
        <v>120</v>
      </c>
      <c r="B3" s="190"/>
      <c r="C3" s="81"/>
      <c r="D3" s="190"/>
      <c r="E3" s="207"/>
      <c r="F3" s="254"/>
      <c r="G3" s="246"/>
      <c r="H3" s="246"/>
      <c r="I3" s="246"/>
      <c r="J3" s="246"/>
      <c r="K3" s="246"/>
      <c r="L3" s="246"/>
      <c r="M3" s="209"/>
      <c r="N3" s="208"/>
    </row>
    <row r="4" spans="1:15" ht="14.4" customHeight="1" x14ac:dyDescent="0.3">
      <c r="A4" s="235" t="s">
        <v>129</v>
      </c>
      <c r="B4" s="235"/>
      <c r="C4" s="204"/>
      <c r="D4" s="204"/>
      <c r="E4" s="210"/>
      <c r="F4" s="258"/>
      <c r="G4" s="210"/>
      <c r="H4" s="210"/>
      <c r="I4" s="210"/>
      <c r="J4" s="210"/>
      <c r="K4" s="210"/>
      <c r="L4" s="210"/>
      <c r="M4" s="165"/>
      <c r="N4" s="210"/>
    </row>
    <row r="5" spans="1:15" s="34" customFormat="1" ht="86.4" customHeight="1" outlineLevel="1" x14ac:dyDescent="0.3">
      <c r="A5" s="250">
        <v>1</v>
      </c>
      <c r="B5" s="31" t="s">
        <v>613</v>
      </c>
      <c r="C5" s="16"/>
      <c r="D5" s="31" t="s">
        <v>614</v>
      </c>
      <c r="E5" s="47"/>
      <c r="F5" s="255"/>
      <c r="G5" s="19"/>
      <c r="H5" s="19"/>
      <c r="I5" s="19"/>
      <c r="J5" s="19"/>
      <c r="K5" s="19"/>
      <c r="L5" s="19"/>
      <c r="M5" s="157"/>
      <c r="N5" s="19"/>
    </row>
    <row r="6" spans="1:15" s="34" customFormat="1" ht="216" customHeight="1" outlineLevel="1" x14ac:dyDescent="0.3">
      <c r="A6" s="250">
        <f t="shared" ref="A6" si="0">A5+1</f>
        <v>2</v>
      </c>
      <c r="B6" s="27" t="s">
        <v>1257</v>
      </c>
      <c r="C6" s="28"/>
      <c r="D6" s="31" t="s">
        <v>446</v>
      </c>
      <c r="E6" s="47"/>
      <c r="F6" s="255"/>
      <c r="G6" s="19"/>
      <c r="H6" s="19"/>
      <c r="I6" s="19"/>
      <c r="J6" s="19"/>
      <c r="K6" s="19"/>
      <c r="L6" s="19"/>
      <c r="M6" s="157"/>
      <c r="N6" s="19"/>
    </row>
    <row r="7" spans="1:15" s="34" customFormat="1" ht="244.95" customHeight="1" outlineLevel="1" x14ac:dyDescent="0.3">
      <c r="A7" s="250">
        <f>A6+1</f>
        <v>3</v>
      </c>
      <c r="B7" s="27" t="s">
        <v>1258</v>
      </c>
      <c r="C7" s="28"/>
      <c r="D7" s="312" t="s">
        <v>1259</v>
      </c>
      <c r="E7" s="15" t="s">
        <v>1260</v>
      </c>
      <c r="F7" s="255"/>
      <c r="G7" s="19"/>
      <c r="H7" s="19"/>
      <c r="I7" s="19"/>
      <c r="J7" s="19"/>
      <c r="K7" s="19"/>
      <c r="L7" s="19"/>
      <c r="M7" s="157"/>
      <c r="N7" s="19"/>
    </row>
    <row r="8" spans="1:15" s="34" customFormat="1" ht="100.8" outlineLevel="1" x14ac:dyDescent="0.3">
      <c r="A8" s="250">
        <f>A7+1</f>
        <v>4</v>
      </c>
      <c r="B8" s="27" t="s">
        <v>1261</v>
      </c>
      <c r="C8" s="28"/>
      <c r="D8" s="312" t="s">
        <v>1380</v>
      </c>
      <c r="E8" s="15" t="s">
        <v>1262</v>
      </c>
      <c r="F8" s="255"/>
      <c r="G8" s="19"/>
      <c r="H8" s="19"/>
      <c r="I8" s="19"/>
      <c r="J8" s="19"/>
      <c r="K8" s="19"/>
      <c r="L8" s="19"/>
      <c r="M8" s="157"/>
      <c r="N8" s="19"/>
    </row>
    <row r="9" spans="1:15" s="34" customFormat="1" ht="172.8" outlineLevel="1" x14ac:dyDescent="0.3">
      <c r="A9" s="250">
        <f>A8+1</f>
        <v>5</v>
      </c>
      <c r="B9" s="27" t="s">
        <v>1263</v>
      </c>
      <c r="C9" s="28"/>
      <c r="D9" s="312" t="s">
        <v>1381</v>
      </c>
      <c r="E9" s="15" t="s">
        <v>1264</v>
      </c>
      <c r="F9" s="255"/>
      <c r="G9" s="19"/>
      <c r="H9" s="19"/>
      <c r="I9" s="19"/>
      <c r="J9" s="19"/>
      <c r="K9" s="19"/>
      <c r="L9" s="19"/>
      <c r="M9" s="157"/>
      <c r="N9" s="19"/>
    </row>
    <row r="10" spans="1:15" s="34" customFormat="1" ht="57.6" customHeight="1" outlineLevel="1" x14ac:dyDescent="0.3">
      <c r="A10" s="250">
        <f>A9+1</f>
        <v>6</v>
      </c>
      <c r="B10" s="27" t="s">
        <v>587</v>
      </c>
      <c r="C10" s="28"/>
      <c r="D10" s="31" t="s">
        <v>918</v>
      </c>
      <c r="E10" s="47"/>
      <c r="F10" s="256"/>
      <c r="G10" s="19"/>
      <c r="H10" s="19"/>
      <c r="I10" s="19"/>
      <c r="J10" s="19"/>
      <c r="K10" s="19"/>
      <c r="L10" s="19"/>
      <c r="M10" s="157"/>
      <c r="N10" s="19"/>
    </row>
    <row r="11" spans="1:15" ht="14.4" customHeight="1" x14ac:dyDescent="0.3">
      <c r="A11" s="235" t="s">
        <v>130</v>
      </c>
      <c r="B11" s="235"/>
      <c r="C11" s="204"/>
      <c r="D11" s="204"/>
      <c r="E11" s="210"/>
      <c r="F11" s="258"/>
      <c r="G11" s="210"/>
      <c r="H11" s="210"/>
      <c r="I11" s="210"/>
      <c r="J11" s="210"/>
      <c r="K11" s="210"/>
      <c r="L11" s="210"/>
      <c r="M11" s="157"/>
      <c r="N11" s="210"/>
      <c r="O11" s="34"/>
    </row>
    <row r="12" spans="1:15" s="34" customFormat="1" ht="72" customHeight="1" outlineLevel="1" x14ac:dyDescent="0.3">
      <c r="A12" s="250">
        <f>A10+1</f>
        <v>7</v>
      </c>
      <c r="B12" s="31" t="s">
        <v>588</v>
      </c>
      <c r="C12" s="16"/>
      <c r="D12" s="31" t="s">
        <v>615</v>
      </c>
      <c r="E12" s="144"/>
      <c r="F12" s="255"/>
      <c r="G12" s="19"/>
      <c r="H12" s="19"/>
      <c r="I12" s="19"/>
      <c r="J12" s="19"/>
      <c r="K12" s="19"/>
      <c r="L12" s="19"/>
      <c r="M12" s="157"/>
      <c r="N12" s="19"/>
    </row>
    <row r="13" spans="1:15" s="34" customFormat="1" ht="43.2" customHeight="1" outlineLevel="1" x14ac:dyDescent="0.3">
      <c r="A13" s="250">
        <f>A12+1</f>
        <v>8</v>
      </c>
      <c r="B13" s="31" t="s">
        <v>892</v>
      </c>
      <c r="C13" s="16"/>
      <c r="D13" s="31" t="s">
        <v>271</v>
      </c>
      <c r="E13" s="158" t="s">
        <v>270</v>
      </c>
      <c r="F13" s="255"/>
      <c r="G13" s="19"/>
      <c r="H13" s="19"/>
      <c r="I13" s="19"/>
      <c r="J13" s="19"/>
      <c r="K13" s="19"/>
      <c r="L13" s="19"/>
      <c r="M13" s="157"/>
      <c r="N13" s="19"/>
    </row>
    <row r="14" spans="1:15" ht="43.2" outlineLevel="1" x14ac:dyDescent="0.3">
      <c r="A14" s="250">
        <f>A13+1</f>
        <v>9</v>
      </c>
      <c r="B14" s="45" t="s">
        <v>589</v>
      </c>
      <c r="C14" s="20"/>
      <c r="D14" s="312" t="s">
        <v>1382</v>
      </c>
      <c r="E14" s="158"/>
      <c r="F14" s="256"/>
      <c r="G14" s="19"/>
      <c r="H14" s="19"/>
      <c r="I14" s="19"/>
      <c r="J14" s="19"/>
      <c r="K14" s="22"/>
      <c r="L14" s="19"/>
      <c r="M14" s="157"/>
      <c r="N14" s="19"/>
      <c r="O14" s="34"/>
    </row>
    <row r="15" spans="1:15" ht="28.8" outlineLevel="1" x14ac:dyDescent="0.3">
      <c r="A15" s="250">
        <f>A14+1</f>
        <v>10</v>
      </c>
      <c r="B15" s="45" t="s">
        <v>590</v>
      </c>
      <c r="C15" s="20"/>
      <c r="D15" s="312" t="s">
        <v>1383</v>
      </c>
      <c r="E15" s="47"/>
      <c r="F15" s="256"/>
      <c r="G15" s="19"/>
      <c r="H15" s="19"/>
      <c r="I15" s="19"/>
      <c r="J15" s="19"/>
      <c r="K15" s="19"/>
      <c r="L15" s="19"/>
      <c r="M15" s="157"/>
      <c r="N15" s="19"/>
      <c r="O15" s="34"/>
    </row>
    <row r="16" spans="1:15" ht="187.2" customHeight="1" outlineLevel="1" x14ac:dyDescent="0.3">
      <c r="A16" s="250">
        <f>A15+1</f>
        <v>11</v>
      </c>
      <c r="B16" s="45" t="s">
        <v>591</v>
      </c>
      <c r="C16" s="20"/>
      <c r="D16" s="31" t="s">
        <v>616</v>
      </c>
      <c r="E16" s="80" t="s">
        <v>791</v>
      </c>
      <c r="F16" s="256"/>
      <c r="G16" s="19"/>
      <c r="H16" s="19"/>
      <c r="I16" s="19"/>
      <c r="J16" s="19"/>
      <c r="K16" s="19"/>
      <c r="L16" s="19"/>
      <c r="M16" s="157"/>
      <c r="N16" s="19"/>
      <c r="O16" s="34"/>
    </row>
    <row r="17" spans="1:15" ht="14.4" customHeight="1" x14ac:dyDescent="0.3">
      <c r="A17" s="234" t="s">
        <v>121</v>
      </c>
      <c r="B17" s="234"/>
      <c r="C17" s="211"/>
      <c r="D17" s="190"/>
      <c r="E17" s="162"/>
      <c r="F17" s="229"/>
      <c r="G17" s="229"/>
      <c r="H17" s="229"/>
      <c r="I17" s="229"/>
      <c r="J17" s="229"/>
      <c r="K17" s="229"/>
      <c r="L17" s="229"/>
      <c r="M17" s="213"/>
      <c r="N17" s="212"/>
    </row>
    <row r="18" spans="1:15" ht="14.4" customHeight="1" x14ac:dyDescent="0.3">
      <c r="A18" s="235" t="s">
        <v>131</v>
      </c>
      <c r="B18" s="235"/>
      <c r="C18" s="204"/>
      <c r="D18" s="204"/>
      <c r="E18" s="210"/>
      <c r="F18" s="258"/>
      <c r="G18" s="210"/>
      <c r="H18" s="210"/>
      <c r="I18" s="210"/>
      <c r="J18" s="210"/>
      <c r="K18" s="210"/>
      <c r="L18" s="210"/>
      <c r="M18" s="157"/>
      <c r="N18" s="210"/>
      <c r="O18" s="34"/>
    </row>
    <row r="19" spans="1:15" ht="14.4" customHeight="1" outlineLevel="1" x14ac:dyDescent="0.3">
      <c r="A19" s="236" t="s">
        <v>146</v>
      </c>
      <c r="B19" s="45"/>
      <c r="C19" s="214"/>
      <c r="D19" s="31"/>
      <c r="E19" s="158"/>
      <c r="F19" s="257"/>
      <c r="G19" s="19"/>
      <c r="H19" s="19"/>
      <c r="I19" s="19"/>
      <c r="J19" s="19"/>
      <c r="K19" s="22"/>
      <c r="L19" s="19"/>
      <c r="M19" s="157"/>
      <c r="N19" s="19"/>
      <c r="O19" s="34"/>
    </row>
    <row r="20" spans="1:15" s="34" customFormat="1" ht="28.8" outlineLevel="1" x14ac:dyDescent="0.3">
      <c r="A20" s="250"/>
      <c r="B20" s="30" t="s">
        <v>1420</v>
      </c>
      <c r="C20" s="59"/>
      <c r="D20" s="423"/>
      <c r="E20" s="19"/>
      <c r="F20" s="255"/>
      <c r="G20" s="19"/>
      <c r="H20" s="19"/>
      <c r="I20" s="19"/>
      <c r="J20" s="19"/>
      <c r="K20" s="19"/>
      <c r="L20" s="19"/>
      <c r="M20" s="159"/>
      <c r="N20" s="48"/>
    </row>
    <row r="21" spans="1:15" s="34" customFormat="1" ht="43.2" outlineLevel="1" x14ac:dyDescent="0.3">
      <c r="A21" s="250">
        <f>A16+1</f>
        <v>12</v>
      </c>
      <c r="B21" s="30" t="s">
        <v>1421</v>
      </c>
      <c r="C21" s="59"/>
      <c r="D21" s="31" t="s">
        <v>1315</v>
      </c>
      <c r="E21" s="19" t="s">
        <v>1265</v>
      </c>
      <c r="F21" s="255"/>
      <c r="G21" s="19"/>
      <c r="H21" s="19"/>
      <c r="I21" s="19"/>
      <c r="J21" s="19"/>
      <c r="K21" s="19"/>
      <c r="L21" s="19"/>
      <c r="M21" s="159"/>
      <c r="N21" s="48"/>
    </row>
    <row r="22" spans="1:15" s="34" customFormat="1" ht="158.4" customHeight="1" outlineLevel="1" x14ac:dyDescent="0.3">
      <c r="A22" s="250">
        <f>A21+1</f>
        <v>13</v>
      </c>
      <c r="B22" s="30" t="s">
        <v>617</v>
      </c>
      <c r="C22" s="59"/>
      <c r="D22" s="31" t="s">
        <v>1316</v>
      </c>
      <c r="E22" s="19" t="s">
        <v>1266</v>
      </c>
      <c r="F22" s="255"/>
      <c r="G22" s="19"/>
      <c r="H22" s="19"/>
      <c r="I22" s="19"/>
      <c r="J22" s="19"/>
      <c r="K22" s="19"/>
      <c r="L22" s="19"/>
      <c r="M22" s="159"/>
      <c r="N22" s="48"/>
    </row>
    <row r="23" spans="1:15" s="34" customFormat="1" ht="115.2" customHeight="1" outlineLevel="1" x14ac:dyDescent="0.3">
      <c r="A23" s="250">
        <f>A22+1</f>
        <v>14</v>
      </c>
      <c r="B23" s="30" t="s">
        <v>618</v>
      </c>
      <c r="C23" s="59"/>
      <c r="D23" s="31" t="s">
        <v>1317</v>
      </c>
      <c r="E23" s="19" t="s">
        <v>1267</v>
      </c>
      <c r="F23" s="255"/>
      <c r="G23" s="19"/>
      <c r="H23" s="19"/>
      <c r="I23" s="19"/>
      <c r="J23" s="19"/>
      <c r="K23" s="19"/>
      <c r="L23" s="19"/>
      <c r="M23" s="159"/>
      <c r="N23" s="48"/>
    </row>
    <row r="24" spans="1:15" s="34" customFormat="1" ht="57.6" customHeight="1" outlineLevel="1" x14ac:dyDescent="0.3">
      <c r="A24" s="250">
        <f>A23+1</f>
        <v>15</v>
      </c>
      <c r="B24" s="30" t="s">
        <v>400</v>
      </c>
      <c r="C24" s="59"/>
      <c r="D24" s="31" t="s">
        <v>1318</v>
      </c>
      <c r="E24" s="19" t="s">
        <v>1268</v>
      </c>
      <c r="F24" s="255"/>
      <c r="G24" s="19"/>
      <c r="H24" s="19"/>
      <c r="I24" s="19"/>
      <c r="J24" s="19"/>
      <c r="K24" s="19"/>
      <c r="L24" s="19"/>
      <c r="M24" s="159"/>
      <c r="N24" s="48"/>
    </row>
    <row r="25" spans="1:15" s="34" customFormat="1" ht="230.4" customHeight="1" outlineLevel="1" x14ac:dyDescent="0.3">
      <c r="A25" s="250">
        <f>A24+1</f>
        <v>16</v>
      </c>
      <c r="B25" s="30" t="s">
        <v>401</v>
      </c>
      <c r="C25" s="59"/>
      <c r="D25" s="31" t="s">
        <v>1319</v>
      </c>
      <c r="E25" s="19" t="s">
        <v>1269</v>
      </c>
      <c r="F25" s="255"/>
      <c r="G25" s="19"/>
      <c r="H25" s="19"/>
      <c r="I25" s="19"/>
      <c r="J25" s="19"/>
      <c r="K25" s="19"/>
      <c r="L25" s="19"/>
      <c r="M25" s="159"/>
      <c r="N25" s="48"/>
    </row>
    <row r="26" spans="1:15" ht="14.4" customHeight="1" outlineLevel="1" x14ac:dyDescent="0.3">
      <c r="A26" s="236" t="s">
        <v>1270</v>
      </c>
      <c r="B26" s="45"/>
      <c r="C26" s="214"/>
      <c r="D26" s="31"/>
      <c r="E26" s="158"/>
      <c r="F26" s="257"/>
      <c r="G26" s="19"/>
      <c r="H26" s="19"/>
      <c r="I26" s="19"/>
      <c r="J26" s="19"/>
      <c r="K26" s="22"/>
      <c r="L26" s="19"/>
      <c r="M26" s="157"/>
      <c r="N26" s="19"/>
      <c r="O26" s="34"/>
    </row>
    <row r="27" spans="1:15" s="34" customFormat="1" ht="345.6" customHeight="1" outlineLevel="1" x14ac:dyDescent="0.3">
      <c r="A27" s="250">
        <f>A25+1</f>
        <v>17</v>
      </c>
      <c r="B27" s="31" t="s">
        <v>683</v>
      </c>
      <c r="C27" s="60"/>
      <c r="D27" s="31" t="s">
        <v>272</v>
      </c>
      <c r="E27" s="19" t="s">
        <v>1271</v>
      </c>
      <c r="F27" s="255"/>
      <c r="G27" s="19"/>
      <c r="H27" s="19"/>
      <c r="I27" s="19"/>
      <c r="J27" s="19"/>
      <c r="K27" s="19"/>
      <c r="L27" s="19"/>
      <c r="M27" s="159"/>
      <c r="N27" s="48"/>
    </row>
    <row r="28" spans="1:15" s="34" customFormat="1" ht="409.6" customHeight="1" outlineLevel="1" x14ac:dyDescent="0.3">
      <c r="A28" s="250">
        <f>A27+1</f>
        <v>18</v>
      </c>
      <c r="B28" s="31" t="s">
        <v>684</v>
      </c>
      <c r="C28" s="60"/>
      <c r="D28" s="31" t="s">
        <v>273</v>
      </c>
      <c r="E28" s="19" t="s">
        <v>1272</v>
      </c>
      <c r="F28" s="255"/>
      <c r="G28" s="19"/>
      <c r="H28" s="19"/>
      <c r="I28" s="19"/>
      <c r="J28" s="19"/>
      <c r="K28" s="19"/>
      <c r="L28" s="19"/>
      <c r="M28" s="159"/>
      <c r="N28" s="48"/>
    </row>
    <row r="29" spans="1:15" s="34" customFormat="1" ht="14.4" customHeight="1" outlineLevel="1" x14ac:dyDescent="0.3">
      <c r="A29" s="233" t="s">
        <v>402</v>
      </c>
      <c r="B29" s="237"/>
      <c r="C29" s="205"/>
      <c r="D29" s="233"/>
      <c r="E29" s="215"/>
      <c r="F29" s="257"/>
      <c r="G29" s="19"/>
      <c r="H29" s="19"/>
      <c r="I29" s="19"/>
      <c r="J29" s="19"/>
      <c r="K29" s="19"/>
      <c r="L29" s="19"/>
      <c r="M29" s="159"/>
      <c r="N29" s="48"/>
    </row>
    <row r="30" spans="1:15" s="34" customFormat="1" ht="345.6" customHeight="1" outlineLevel="1" x14ac:dyDescent="0.3">
      <c r="A30" s="250"/>
      <c r="B30" s="31" t="s">
        <v>1273</v>
      </c>
      <c r="C30" s="60"/>
      <c r="D30" s="31"/>
      <c r="E30" s="420" t="s">
        <v>1275</v>
      </c>
      <c r="F30" s="19"/>
      <c r="G30" s="19"/>
      <c r="H30" s="19"/>
      <c r="I30" s="19"/>
      <c r="J30" s="19"/>
      <c r="K30" s="19"/>
      <c r="L30" s="19"/>
      <c r="M30" s="159"/>
      <c r="N30" s="48"/>
    </row>
    <row r="31" spans="1:15" s="34" customFormat="1" ht="43.2" customHeight="1" outlineLevel="1" x14ac:dyDescent="0.3">
      <c r="A31" s="250">
        <f>A28+1</f>
        <v>19</v>
      </c>
      <c r="B31" s="312" t="s">
        <v>1274</v>
      </c>
      <c r="C31" s="60"/>
      <c r="D31" s="312" t="s">
        <v>1320</v>
      </c>
      <c r="E31" s="19"/>
      <c r="F31" s="255"/>
      <c r="G31" s="19"/>
      <c r="H31" s="19"/>
      <c r="I31" s="19"/>
      <c r="J31" s="19"/>
      <c r="K31" s="19"/>
      <c r="L31" s="19"/>
      <c r="M31" s="159"/>
      <c r="N31" s="48"/>
    </row>
    <row r="32" spans="1:15" s="34" customFormat="1" ht="72" customHeight="1" outlineLevel="1" x14ac:dyDescent="0.3">
      <c r="A32" s="250">
        <f t="shared" ref="A32:A36" si="1">A31+1</f>
        <v>20</v>
      </c>
      <c r="B32" s="31" t="s">
        <v>403</v>
      </c>
      <c r="C32" s="60"/>
      <c r="D32" s="31" t="s">
        <v>1321</v>
      </c>
      <c r="E32" s="19"/>
      <c r="F32" s="255"/>
      <c r="G32" s="19"/>
      <c r="H32" s="19"/>
      <c r="I32" s="19"/>
      <c r="J32" s="19"/>
      <c r="K32" s="19"/>
      <c r="L32" s="19"/>
      <c r="M32" s="159"/>
      <c r="N32" s="48"/>
    </row>
    <row r="33" spans="1:15" s="34" customFormat="1" ht="129.6" customHeight="1" outlineLevel="1" x14ac:dyDescent="0.3">
      <c r="A33" s="250">
        <f t="shared" si="1"/>
        <v>21</v>
      </c>
      <c r="B33" s="31" t="s">
        <v>619</v>
      </c>
      <c r="C33" s="60"/>
      <c r="D33" s="31" t="s">
        <v>1322</v>
      </c>
      <c r="E33" s="19"/>
      <c r="F33" s="255"/>
      <c r="G33" s="19"/>
      <c r="H33" s="19"/>
      <c r="I33" s="19"/>
      <c r="J33" s="19"/>
      <c r="K33" s="19"/>
      <c r="L33" s="19"/>
      <c r="M33" s="159"/>
      <c r="N33" s="48"/>
    </row>
    <row r="34" spans="1:15" s="34" customFormat="1" ht="57.6" customHeight="1" outlineLevel="1" x14ac:dyDescent="0.3">
      <c r="A34" s="250">
        <f t="shared" si="1"/>
        <v>22</v>
      </c>
      <c r="B34" s="31" t="s">
        <v>404</v>
      </c>
      <c r="C34" s="60"/>
      <c r="D34" s="31" t="s">
        <v>1323</v>
      </c>
      <c r="E34" s="19"/>
      <c r="F34" s="255"/>
      <c r="G34" s="19"/>
      <c r="H34" s="19"/>
      <c r="I34" s="19"/>
      <c r="J34" s="19"/>
      <c r="K34" s="19"/>
      <c r="L34" s="19"/>
      <c r="M34" s="159"/>
      <c r="N34" s="48"/>
    </row>
    <row r="35" spans="1:15" s="34" customFormat="1" ht="57.6" customHeight="1" outlineLevel="1" x14ac:dyDescent="0.3">
      <c r="A35" s="250">
        <f t="shared" si="1"/>
        <v>23</v>
      </c>
      <c r="B35" s="31" t="s">
        <v>405</v>
      </c>
      <c r="C35" s="60"/>
      <c r="D35" s="31" t="s">
        <v>1324</v>
      </c>
      <c r="E35" s="19"/>
      <c r="F35" s="255"/>
      <c r="G35" s="19"/>
      <c r="H35" s="19"/>
      <c r="I35" s="19"/>
      <c r="J35" s="19"/>
      <c r="K35" s="19"/>
      <c r="L35" s="19"/>
      <c r="M35" s="159"/>
      <c r="N35" s="48"/>
    </row>
    <row r="36" spans="1:15" s="34" customFormat="1" ht="115.2" customHeight="1" outlineLevel="1" x14ac:dyDescent="0.3">
      <c r="A36" s="250">
        <f t="shared" si="1"/>
        <v>24</v>
      </c>
      <c r="B36" s="31" t="s">
        <v>406</v>
      </c>
      <c r="C36" s="60"/>
      <c r="D36" s="31" t="s">
        <v>1325</v>
      </c>
      <c r="E36" s="19" t="s">
        <v>1276</v>
      </c>
      <c r="F36" s="255"/>
      <c r="G36" s="19"/>
      <c r="H36" s="19"/>
      <c r="I36" s="19"/>
      <c r="J36" s="19"/>
      <c r="K36" s="19"/>
      <c r="L36" s="19"/>
      <c r="M36" s="159"/>
      <c r="N36" s="48"/>
    </row>
    <row r="37" spans="1:15" s="34" customFormat="1" ht="14.4" customHeight="1" outlineLevel="1" x14ac:dyDescent="0.3">
      <c r="A37" s="233" t="s">
        <v>407</v>
      </c>
      <c r="B37" s="31"/>
      <c r="C37" s="60"/>
      <c r="D37" s="31"/>
      <c r="E37" s="19"/>
      <c r="F37" s="257"/>
      <c r="G37" s="19"/>
      <c r="H37" s="19"/>
      <c r="I37" s="19"/>
      <c r="J37" s="19"/>
      <c r="K37" s="19"/>
      <c r="L37" s="19"/>
      <c r="M37" s="159"/>
      <c r="N37" s="48"/>
    </row>
    <row r="38" spans="1:15" s="34" customFormat="1" ht="360" customHeight="1" outlineLevel="1" x14ac:dyDescent="0.3">
      <c r="A38" s="250">
        <f>A36+1</f>
        <v>25</v>
      </c>
      <c r="B38" s="31" t="s">
        <v>685</v>
      </c>
      <c r="C38" s="60"/>
      <c r="D38" s="31" t="s">
        <v>274</v>
      </c>
      <c r="E38" s="19" t="s">
        <v>1432</v>
      </c>
      <c r="F38" s="255"/>
      <c r="G38" s="19"/>
      <c r="H38" s="19"/>
      <c r="I38" s="19"/>
      <c r="J38" s="19"/>
      <c r="K38" s="19"/>
      <c r="L38" s="19"/>
      <c r="M38" s="159"/>
      <c r="N38" s="48"/>
    </row>
    <row r="39" spans="1:15" s="34" customFormat="1" ht="158.4" customHeight="1" outlineLevel="1" x14ac:dyDescent="0.3">
      <c r="A39" s="250">
        <f>A38+1</f>
        <v>26</v>
      </c>
      <c r="B39" s="31" t="s">
        <v>686</v>
      </c>
      <c r="C39" s="60"/>
      <c r="D39" s="31" t="s">
        <v>1278</v>
      </c>
      <c r="E39" s="19" t="s">
        <v>1277</v>
      </c>
      <c r="F39" s="255"/>
      <c r="G39" s="19"/>
      <c r="H39" s="19"/>
      <c r="I39" s="19"/>
      <c r="J39" s="19"/>
      <c r="K39" s="19"/>
      <c r="L39" s="19"/>
      <c r="M39" s="159"/>
      <c r="N39" s="48"/>
    </row>
    <row r="40" spans="1:15" ht="14.4" customHeight="1" x14ac:dyDescent="0.3">
      <c r="A40" s="235" t="s">
        <v>620</v>
      </c>
      <c r="B40" s="235"/>
      <c r="C40" s="204"/>
      <c r="D40" s="204"/>
      <c r="E40" s="210"/>
      <c r="F40" s="258"/>
      <c r="G40" s="210"/>
      <c r="H40" s="210"/>
      <c r="I40" s="210"/>
      <c r="J40" s="210"/>
      <c r="K40" s="210"/>
      <c r="L40" s="210"/>
      <c r="M40" s="157"/>
      <c r="N40" s="210"/>
      <c r="O40" s="34"/>
    </row>
    <row r="41" spans="1:15" s="34" customFormat="1" ht="43.2" customHeight="1" outlineLevel="1" x14ac:dyDescent="0.3">
      <c r="A41" s="250">
        <f>A39+1</f>
        <v>27</v>
      </c>
      <c r="B41" s="31" t="s">
        <v>622</v>
      </c>
      <c r="C41" s="16"/>
      <c r="D41" s="31" t="s">
        <v>601</v>
      </c>
      <c r="E41" s="19" t="s">
        <v>621</v>
      </c>
      <c r="F41" s="255"/>
      <c r="G41" s="19"/>
      <c r="H41" s="19"/>
      <c r="I41" s="19"/>
      <c r="J41" s="19"/>
      <c r="K41" s="19"/>
      <c r="L41" s="19"/>
      <c r="M41" s="157"/>
      <c r="N41" s="19"/>
    </row>
    <row r="42" spans="1:15" s="34" customFormat="1" ht="409.6" customHeight="1" outlineLevel="1" x14ac:dyDescent="0.3">
      <c r="A42" s="250">
        <f>A41+1</f>
        <v>28</v>
      </c>
      <c r="B42" s="31" t="s">
        <v>623</v>
      </c>
      <c r="C42" s="16"/>
      <c r="D42" s="31" t="s">
        <v>410</v>
      </c>
      <c r="E42" s="19" t="s">
        <v>624</v>
      </c>
      <c r="F42" s="255"/>
      <c r="G42" s="19"/>
      <c r="H42" s="19"/>
      <c r="I42" s="19"/>
      <c r="J42" s="19"/>
      <c r="K42" s="19"/>
      <c r="L42" s="19"/>
      <c r="M42" s="157"/>
      <c r="N42" s="19"/>
    </row>
    <row r="43" spans="1:15" ht="72" customHeight="1" outlineLevel="1" x14ac:dyDescent="0.3">
      <c r="A43" s="250">
        <f>A42+1</f>
        <v>29</v>
      </c>
      <c r="B43" s="45" t="s">
        <v>625</v>
      </c>
      <c r="C43" s="20"/>
      <c r="D43" s="31" t="s">
        <v>411</v>
      </c>
      <c r="E43" s="19" t="s">
        <v>408</v>
      </c>
      <c r="F43" s="255"/>
      <c r="G43" s="19"/>
      <c r="H43" s="19"/>
      <c r="I43" s="19"/>
      <c r="J43" s="19"/>
      <c r="K43" s="22"/>
      <c r="L43" s="19"/>
      <c r="M43" s="157"/>
      <c r="N43" s="19"/>
      <c r="O43" s="34"/>
    </row>
    <row r="44" spans="1:15" s="34" customFormat="1" ht="72" customHeight="1" outlineLevel="1" x14ac:dyDescent="0.3">
      <c r="A44" s="250">
        <f>A43+1</f>
        <v>30</v>
      </c>
      <c r="B44" s="31" t="s">
        <v>1279</v>
      </c>
      <c r="C44" s="16"/>
      <c r="D44" s="31" t="s">
        <v>412</v>
      </c>
      <c r="E44" s="19" t="s">
        <v>409</v>
      </c>
      <c r="F44" s="255"/>
      <c r="G44" s="19"/>
      <c r="H44" s="19"/>
      <c r="I44" s="19"/>
      <c r="J44" s="19"/>
      <c r="K44" s="19"/>
      <c r="L44" s="19"/>
      <c r="M44" s="157"/>
      <c r="N44" s="19"/>
    </row>
    <row r="45" spans="1:15" s="34" customFormat="1" ht="14.4" customHeight="1" x14ac:dyDescent="0.3">
      <c r="A45" s="235" t="s">
        <v>132</v>
      </c>
      <c r="B45" s="235"/>
      <c r="C45" s="204"/>
      <c r="D45" s="204"/>
      <c r="E45" s="210"/>
      <c r="F45" s="258"/>
      <c r="G45" s="210"/>
      <c r="H45" s="210"/>
      <c r="I45" s="210"/>
      <c r="J45" s="210"/>
      <c r="K45" s="210"/>
      <c r="L45" s="210"/>
      <c r="M45" s="157"/>
      <c r="N45" s="210"/>
    </row>
    <row r="46" spans="1:15" s="34" customFormat="1" ht="57.6" customHeight="1" outlineLevel="1" x14ac:dyDescent="0.3">
      <c r="A46" s="250">
        <f>A44+1</f>
        <v>31</v>
      </c>
      <c r="B46" s="31" t="s">
        <v>687</v>
      </c>
      <c r="C46" s="16"/>
      <c r="D46" s="31" t="s">
        <v>414</v>
      </c>
      <c r="E46" s="80" t="s">
        <v>1431</v>
      </c>
      <c r="F46" s="255"/>
      <c r="G46" s="19"/>
      <c r="H46" s="19"/>
      <c r="I46" s="19"/>
      <c r="J46" s="19"/>
      <c r="K46" s="19"/>
      <c r="L46" s="19"/>
      <c r="M46" s="157"/>
      <c r="N46" s="19"/>
    </row>
    <row r="47" spans="1:15" s="34" customFormat="1" ht="72" customHeight="1" outlineLevel="1" x14ac:dyDescent="0.3">
      <c r="A47" s="250">
        <f>A46+1</f>
        <v>32</v>
      </c>
      <c r="B47" s="31" t="s">
        <v>626</v>
      </c>
      <c r="C47" s="16"/>
      <c r="D47" s="31" t="s">
        <v>415</v>
      </c>
      <c r="E47" s="158" t="s">
        <v>424</v>
      </c>
      <c r="F47" s="255"/>
      <c r="G47" s="19"/>
      <c r="H47" s="19"/>
      <c r="I47" s="19"/>
      <c r="J47" s="19"/>
      <c r="K47" s="19"/>
      <c r="L47" s="19"/>
      <c r="M47" s="157"/>
      <c r="N47" s="19"/>
    </row>
    <row r="48" spans="1:15" ht="14.4" customHeight="1" x14ac:dyDescent="0.3">
      <c r="A48" s="234" t="s">
        <v>122</v>
      </c>
      <c r="B48" s="190"/>
      <c r="C48" s="81"/>
      <c r="D48" s="190"/>
      <c r="E48" s="162"/>
      <c r="F48" s="229"/>
      <c r="G48" s="229"/>
      <c r="H48" s="229"/>
      <c r="I48" s="229"/>
      <c r="J48" s="229"/>
      <c r="K48" s="229"/>
      <c r="L48" s="229"/>
      <c r="M48" s="213"/>
      <c r="N48" s="212"/>
    </row>
    <row r="49" spans="1:15" ht="14.4" customHeight="1" x14ac:dyDescent="0.3">
      <c r="A49" s="235" t="s">
        <v>220</v>
      </c>
      <c r="B49" s="235"/>
      <c r="C49" s="204"/>
      <c r="D49" s="204"/>
      <c r="E49" s="210"/>
      <c r="F49" s="258"/>
      <c r="G49" s="210"/>
      <c r="H49" s="210"/>
      <c r="I49" s="210"/>
      <c r="J49" s="210"/>
      <c r="K49" s="210"/>
      <c r="L49" s="210"/>
      <c r="M49" s="157"/>
      <c r="N49" s="210"/>
      <c r="O49" s="34"/>
    </row>
    <row r="50" spans="1:15" ht="72" customHeight="1" outlineLevel="1" x14ac:dyDescent="0.3">
      <c r="A50" s="250">
        <f>A47+1</f>
        <v>33</v>
      </c>
      <c r="B50" s="45" t="s">
        <v>688</v>
      </c>
      <c r="C50" s="20"/>
      <c r="D50" s="31" t="s">
        <v>564</v>
      </c>
      <c r="E50" s="80" t="s">
        <v>627</v>
      </c>
      <c r="F50" s="255"/>
      <c r="G50" s="19"/>
      <c r="H50" s="19"/>
      <c r="I50" s="19"/>
      <c r="J50" s="19"/>
      <c r="K50" s="22"/>
      <c r="L50" s="19"/>
      <c r="M50" s="157"/>
      <c r="N50" s="19"/>
      <c r="O50" s="34"/>
    </row>
    <row r="51" spans="1:15" ht="129.6" outlineLevel="1" x14ac:dyDescent="0.3">
      <c r="A51" s="250">
        <f>A50+1</f>
        <v>34</v>
      </c>
      <c r="B51" s="45" t="s">
        <v>1434</v>
      </c>
      <c r="C51" s="20"/>
      <c r="D51" s="31" t="s">
        <v>1436</v>
      </c>
      <c r="E51" s="19" t="s">
        <v>1435</v>
      </c>
      <c r="F51" s="255"/>
      <c r="G51" s="19"/>
      <c r="H51" s="19"/>
      <c r="I51" s="19"/>
      <c r="J51" s="19"/>
      <c r="K51" s="22"/>
      <c r="L51" s="19"/>
      <c r="M51" s="157"/>
      <c r="N51" s="19"/>
      <c r="O51" s="34"/>
    </row>
    <row r="52" spans="1:15" s="34" customFormat="1" ht="244.95" customHeight="1" outlineLevel="1" x14ac:dyDescent="0.3">
      <c r="A52" s="250">
        <f>A51+1</f>
        <v>35</v>
      </c>
      <c r="B52" s="45" t="s">
        <v>1437</v>
      </c>
      <c r="C52" s="20"/>
      <c r="D52" s="31" t="s">
        <v>418</v>
      </c>
      <c r="E52" s="80" t="s">
        <v>1438</v>
      </c>
      <c r="F52" s="255"/>
      <c r="G52" s="19"/>
      <c r="H52" s="19"/>
      <c r="I52" s="19"/>
      <c r="J52" s="19"/>
      <c r="K52" s="22"/>
      <c r="L52" s="19"/>
      <c r="M52" s="157"/>
      <c r="N52" s="19"/>
    </row>
    <row r="53" spans="1:15" ht="72" customHeight="1" outlineLevel="1" x14ac:dyDescent="0.3">
      <c r="A53" s="250">
        <f>A52+1</f>
        <v>36</v>
      </c>
      <c r="B53" s="45" t="s">
        <v>1439</v>
      </c>
      <c r="C53" s="20"/>
      <c r="D53" s="424" t="s">
        <v>1440</v>
      </c>
      <c r="E53" s="19" t="s">
        <v>1441</v>
      </c>
      <c r="F53" s="255"/>
      <c r="G53" s="19"/>
      <c r="H53" s="19"/>
      <c r="I53" s="19"/>
      <c r="J53" s="19"/>
      <c r="K53" s="22"/>
      <c r="L53" s="19"/>
      <c r="M53" s="157"/>
      <c r="N53" s="19"/>
      <c r="O53" s="34"/>
    </row>
    <row r="54" spans="1:15" s="34" customFormat="1" ht="100.95" customHeight="1" outlineLevel="1" x14ac:dyDescent="0.3">
      <c r="A54" s="250">
        <f>A53+1</f>
        <v>37</v>
      </c>
      <c r="B54" s="31" t="s">
        <v>1281</v>
      </c>
      <c r="C54" s="16"/>
      <c r="D54" s="31" t="s">
        <v>416</v>
      </c>
      <c r="E54" s="19" t="s">
        <v>1280</v>
      </c>
      <c r="F54" s="255"/>
      <c r="G54" s="19"/>
      <c r="H54" s="19"/>
      <c r="I54" s="19"/>
      <c r="J54" s="19"/>
      <c r="K54" s="19"/>
      <c r="L54" s="19"/>
      <c r="M54" s="157"/>
      <c r="N54" s="19"/>
    </row>
    <row r="55" spans="1:15" s="34" customFormat="1" ht="14.4" customHeight="1" outlineLevel="1" x14ac:dyDescent="0.3">
      <c r="A55" s="233" t="s">
        <v>1285</v>
      </c>
      <c r="B55" s="312"/>
      <c r="C55" s="16"/>
      <c r="D55" s="312"/>
      <c r="E55" s="19"/>
      <c r="F55" s="19"/>
      <c r="G55" s="19"/>
      <c r="H55" s="19"/>
      <c r="I55" s="19"/>
      <c r="J55" s="19"/>
      <c r="K55" s="19"/>
      <c r="L55" s="19"/>
      <c r="M55" s="157"/>
      <c r="N55" s="422"/>
    </row>
    <row r="56" spans="1:15" s="34" customFormat="1" ht="331.2" customHeight="1" outlineLevel="1" x14ac:dyDescent="0.3">
      <c r="A56" s="250">
        <f t="shared" ref="A56" si="2">A54+1</f>
        <v>38</v>
      </c>
      <c r="B56" s="312" t="s">
        <v>1282</v>
      </c>
      <c r="C56" s="421"/>
      <c r="D56" s="312" t="s">
        <v>1283</v>
      </c>
      <c r="E56" s="19" t="s">
        <v>1284</v>
      </c>
      <c r="F56" s="255"/>
      <c r="G56" s="19"/>
      <c r="H56" s="19"/>
      <c r="I56" s="19"/>
      <c r="J56" s="19"/>
      <c r="K56" s="19"/>
      <c r="L56" s="157"/>
      <c r="M56" s="19"/>
    </row>
    <row r="57" spans="1:15" s="34" customFormat="1" ht="72" customHeight="1" outlineLevel="1" x14ac:dyDescent="0.3">
      <c r="A57" s="250">
        <f>A56+1</f>
        <v>39</v>
      </c>
      <c r="B57" s="31" t="s">
        <v>1287</v>
      </c>
      <c r="C57" s="16"/>
      <c r="D57" s="31" t="s">
        <v>417</v>
      </c>
      <c r="E57" s="19" t="s">
        <v>1288</v>
      </c>
      <c r="F57" s="255"/>
      <c r="G57" s="19"/>
      <c r="H57" s="19"/>
      <c r="I57" s="19"/>
      <c r="J57" s="19"/>
      <c r="K57" s="19"/>
      <c r="L57" s="19"/>
      <c r="M57" s="157"/>
      <c r="N57" s="19"/>
    </row>
    <row r="58" spans="1:15" s="34" customFormat="1" ht="14.4" customHeight="1" outlineLevel="1" x14ac:dyDescent="0.3">
      <c r="A58" s="233" t="s">
        <v>1286</v>
      </c>
      <c r="B58" s="312"/>
      <c r="C58" s="16"/>
      <c r="D58" s="312"/>
      <c r="E58" s="19"/>
      <c r="F58" s="255"/>
      <c r="G58" s="19"/>
      <c r="H58" s="19"/>
      <c r="I58" s="19"/>
      <c r="J58" s="19"/>
      <c r="K58" s="19"/>
      <c r="L58" s="19"/>
      <c r="M58" s="157"/>
      <c r="N58" s="19"/>
    </row>
    <row r="59" spans="1:15" s="34" customFormat="1" ht="100.95" customHeight="1" outlineLevel="1" x14ac:dyDescent="0.3">
      <c r="A59" s="250">
        <f>A57+1</f>
        <v>40</v>
      </c>
      <c r="B59" s="31" t="s">
        <v>1293</v>
      </c>
      <c r="C59" s="16"/>
      <c r="D59" s="31" t="s">
        <v>275</v>
      </c>
      <c r="E59" s="80" t="s">
        <v>1289</v>
      </c>
      <c r="F59" s="255"/>
      <c r="G59" s="19"/>
      <c r="H59" s="19"/>
      <c r="I59" s="19"/>
      <c r="J59" s="19"/>
      <c r="K59" s="19"/>
      <c r="L59" s="19"/>
      <c r="M59" s="157"/>
      <c r="N59" s="19"/>
    </row>
    <row r="60" spans="1:15" ht="14.4" customHeight="1" x14ac:dyDescent="0.3">
      <c r="A60" s="235" t="s">
        <v>1433</v>
      </c>
      <c r="B60" s="235"/>
      <c r="C60" s="204"/>
      <c r="D60" s="204"/>
      <c r="E60" s="210"/>
      <c r="F60" s="258"/>
      <c r="G60" s="210"/>
      <c r="H60" s="210"/>
      <c r="I60" s="210"/>
      <c r="J60" s="210"/>
      <c r="K60" s="210"/>
      <c r="L60" s="210"/>
      <c r="M60" s="157"/>
      <c r="N60" s="210"/>
      <c r="O60" s="34"/>
    </row>
    <row r="61" spans="1:15" s="34" customFormat="1" ht="43.2" customHeight="1" outlineLevel="1" x14ac:dyDescent="0.3">
      <c r="A61" s="250">
        <f>A52+1</f>
        <v>36</v>
      </c>
      <c r="B61" s="31" t="s">
        <v>919</v>
      </c>
      <c r="C61" s="16"/>
      <c r="D61" s="31" t="s">
        <v>421</v>
      </c>
      <c r="E61" s="158" t="s">
        <v>423</v>
      </c>
      <c r="F61" s="255"/>
      <c r="G61" s="19"/>
      <c r="H61" s="19"/>
      <c r="I61" s="19"/>
      <c r="J61" s="19"/>
      <c r="K61" s="19"/>
      <c r="L61" s="19"/>
      <c r="M61" s="157"/>
      <c r="N61" s="19"/>
    </row>
    <row r="62" spans="1:15" s="34" customFormat="1" ht="409.6" customHeight="1" outlineLevel="1" x14ac:dyDescent="0.3">
      <c r="A62" s="250">
        <f>A61+1</f>
        <v>37</v>
      </c>
      <c r="B62" s="31" t="s">
        <v>920</v>
      </c>
      <c r="C62" s="16"/>
      <c r="D62" s="31" t="s">
        <v>628</v>
      </c>
      <c r="E62" s="80" t="s">
        <v>629</v>
      </c>
      <c r="F62" s="255"/>
      <c r="G62" s="19"/>
      <c r="H62" s="19"/>
      <c r="I62" s="19"/>
      <c r="J62" s="19"/>
      <c r="K62" s="19"/>
      <c r="L62" s="19"/>
      <c r="M62" s="157"/>
      <c r="N62" s="19"/>
    </row>
    <row r="63" spans="1:15" s="34" customFormat="1" ht="187.2" customHeight="1" outlineLevel="1" x14ac:dyDescent="0.3">
      <c r="A63" s="250">
        <f>A62+1</f>
        <v>38</v>
      </c>
      <c r="B63" s="31" t="s">
        <v>921</v>
      </c>
      <c r="C63" s="16"/>
      <c r="D63" s="31" t="s">
        <v>630</v>
      </c>
      <c r="E63" s="80" t="s">
        <v>631</v>
      </c>
      <c r="F63" s="255"/>
      <c r="G63" s="19"/>
      <c r="H63" s="19"/>
      <c r="I63" s="19"/>
      <c r="J63" s="19"/>
      <c r="K63" s="19"/>
      <c r="L63" s="19"/>
      <c r="M63" s="157"/>
      <c r="N63" s="19"/>
    </row>
    <row r="64" spans="1:15" s="34" customFormat="1" ht="57.6" customHeight="1" outlineLevel="1" x14ac:dyDescent="0.3">
      <c r="A64" s="250">
        <f>A63+1</f>
        <v>39</v>
      </c>
      <c r="B64" s="31" t="s">
        <v>689</v>
      </c>
      <c r="C64" s="16"/>
      <c r="D64" s="31" t="s">
        <v>422</v>
      </c>
      <c r="E64" s="158" t="s">
        <v>424</v>
      </c>
      <c r="F64" s="255"/>
      <c r="G64" s="19"/>
      <c r="H64" s="19"/>
      <c r="I64" s="19"/>
      <c r="J64" s="19"/>
      <c r="K64" s="19"/>
      <c r="L64" s="19"/>
      <c r="M64" s="157"/>
      <c r="N64" s="19"/>
    </row>
    <row r="65" spans="1:15" ht="14.4" customHeight="1" x14ac:dyDescent="0.3">
      <c r="A65" s="234" t="s">
        <v>1291</v>
      </c>
      <c r="B65" s="190"/>
      <c r="C65" s="206"/>
      <c r="D65" s="190"/>
      <c r="E65" s="162"/>
      <c r="F65" s="229"/>
      <c r="G65" s="247"/>
      <c r="H65" s="247"/>
      <c r="I65" s="247"/>
      <c r="J65" s="247"/>
      <c r="K65" s="229"/>
      <c r="L65" s="247"/>
      <c r="M65" s="213"/>
      <c r="N65" s="212"/>
    </row>
    <row r="66" spans="1:15" ht="14.4" customHeight="1" x14ac:dyDescent="0.3">
      <c r="A66" s="186" t="s">
        <v>211</v>
      </c>
      <c r="B66" s="217"/>
      <c r="C66" s="216">
        <f>Kerngegevens!B50</f>
        <v>0</v>
      </c>
      <c r="D66" s="217"/>
      <c r="E66" s="218"/>
      <c r="F66" s="221"/>
      <c r="G66" s="248">
        <f>Kerngegevens!J50</f>
        <v>0</v>
      </c>
      <c r="H66" s="220"/>
      <c r="I66" s="220"/>
      <c r="J66" s="220"/>
      <c r="K66" s="221"/>
      <c r="L66" s="220"/>
      <c r="M66" s="157"/>
      <c r="N66" s="221"/>
    </row>
    <row r="67" spans="1:15" ht="14.4" customHeight="1" x14ac:dyDescent="0.3">
      <c r="A67" s="235" t="s">
        <v>1290</v>
      </c>
      <c r="B67" s="235"/>
      <c r="C67" s="204"/>
      <c r="D67" s="204"/>
      <c r="E67" s="210"/>
      <c r="F67" s="258"/>
      <c r="G67" s="210"/>
      <c r="H67" s="210"/>
      <c r="I67" s="210"/>
      <c r="J67" s="210"/>
      <c r="K67" s="210"/>
      <c r="L67" s="210"/>
      <c r="M67" s="157"/>
      <c r="N67" s="210"/>
      <c r="O67" s="34"/>
    </row>
    <row r="68" spans="1:15" ht="172.95" customHeight="1" outlineLevel="1" x14ac:dyDescent="0.3">
      <c r="A68" s="250">
        <f>A64+1</f>
        <v>40</v>
      </c>
      <c r="B68" s="31" t="s">
        <v>1352</v>
      </c>
      <c r="C68" s="61" t="str">
        <f ca="1">IF(OR(Kerngegevens!$M$50=2,Kerngegevens!$M$50=4,Kerngegevens!$M$50=5),"N/A, wegens auditflow "&amp; Kerngegevens!K$50,IF(Kerngegevens!$M$50&gt;=6,"Geen auditflow ingevuld m.b.t. risico 1","Vragen van toepassing, wegens auditflow "&amp; Kerngegevens!K$50))</f>
        <v>Geen auditflow ingevuld m.b.t. risico 1</v>
      </c>
      <c r="D68" s="31" t="s">
        <v>425</v>
      </c>
      <c r="E68" s="15" t="s">
        <v>632</v>
      </c>
      <c r="F68" s="255"/>
      <c r="G68" s="19"/>
      <c r="H68" s="19"/>
      <c r="I68" s="19"/>
      <c r="J68" s="19"/>
      <c r="K68" s="19"/>
      <c r="L68" s="19"/>
      <c r="M68" s="157"/>
      <c r="N68" s="19"/>
      <c r="O68" s="34"/>
    </row>
    <row r="69" spans="1:15" ht="129.6" customHeight="1" outlineLevel="1" x14ac:dyDescent="0.3">
      <c r="A69" s="250">
        <f>A68+1</f>
        <v>41</v>
      </c>
      <c r="B69" s="312" t="s">
        <v>1295</v>
      </c>
      <c r="C69" s="61"/>
      <c r="D69" s="31" t="s">
        <v>1326</v>
      </c>
      <c r="E69" s="15" t="s">
        <v>1294</v>
      </c>
      <c r="F69" s="255"/>
      <c r="G69" s="19"/>
      <c r="H69" s="19"/>
      <c r="I69" s="19"/>
      <c r="J69" s="19"/>
      <c r="K69" s="19"/>
      <c r="L69" s="19"/>
      <c r="M69" s="157"/>
      <c r="N69" s="19"/>
      <c r="O69" s="34"/>
    </row>
    <row r="70" spans="1:15" s="34" customFormat="1" ht="259.2" customHeight="1" outlineLevel="1" x14ac:dyDescent="0.3">
      <c r="A70" s="250">
        <f>A69+1</f>
        <v>42</v>
      </c>
      <c r="B70" s="31" t="s">
        <v>1296</v>
      </c>
      <c r="C70" s="61"/>
      <c r="D70" s="31" t="s">
        <v>1327</v>
      </c>
      <c r="E70" s="15" t="s">
        <v>634</v>
      </c>
      <c r="F70" s="256"/>
      <c r="G70" s="19"/>
      <c r="H70" s="19"/>
      <c r="I70" s="19"/>
      <c r="J70" s="19"/>
      <c r="K70" s="19"/>
      <c r="L70" s="19"/>
      <c r="M70" s="157"/>
      <c r="N70" s="19"/>
    </row>
    <row r="71" spans="1:15" s="79" customFormat="1" ht="144" customHeight="1" outlineLevel="1" x14ac:dyDescent="0.3">
      <c r="A71" s="250">
        <f>A70+1</f>
        <v>43</v>
      </c>
      <c r="B71" s="31" t="s">
        <v>1356</v>
      </c>
      <c r="C71" s="61"/>
      <c r="D71" s="31" t="s">
        <v>427</v>
      </c>
      <c r="E71" s="15" t="s">
        <v>633</v>
      </c>
      <c r="F71" s="255"/>
      <c r="G71" s="125"/>
      <c r="H71" s="125"/>
      <c r="I71" s="19"/>
      <c r="J71" s="125"/>
      <c r="K71" s="125"/>
      <c r="L71" s="125"/>
      <c r="M71" s="157"/>
      <c r="N71" s="125"/>
    </row>
    <row r="72" spans="1:15" ht="201.6" customHeight="1" outlineLevel="1" x14ac:dyDescent="0.3">
      <c r="A72" s="250">
        <f>A71+1</f>
        <v>44</v>
      </c>
      <c r="B72" s="31" t="s">
        <v>1357</v>
      </c>
      <c r="C72" s="61"/>
      <c r="D72" s="31" t="s">
        <v>426</v>
      </c>
      <c r="E72" s="15" t="s">
        <v>494</v>
      </c>
      <c r="F72" s="255"/>
      <c r="G72" s="19"/>
      <c r="H72" s="19"/>
      <c r="I72" s="19"/>
      <c r="J72" s="19"/>
      <c r="K72" s="19"/>
      <c r="L72" s="19"/>
      <c r="M72" s="157"/>
      <c r="N72" s="19"/>
      <c r="O72" s="34"/>
    </row>
    <row r="73" spans="1:15" s="34" customFormat="1" ht="72" customHeight="1" outlineLevel="1" x14ac:dyDescent="0.3">
      <c r="A73" s="253">
        <f>A72+1</f>
        <v>45</v>
      </c>
      <c r="B73" s="31" t="s">
        <v>690</v>
      </c>
      <c r="C73" s="253"/>
      <c r="D73" s="31" t="s">
        <v>635</v>
      </c>
      <c r="E73" s="15" t="s">
        <v>565</v>
      </c>
      <c r="F73" s="255"/>
      <c r="G73" s="19"/>
      <c r="H73" s="19"/>
      <c r="I73" s="19"/>
      <c r="J73" s="19"/>
      <c r="K73" s="19"/>
      <c r="L73" s="19"/>
      <c r="M73" s="157"/>
      <c r="N73" s="222"/>
    </row>
    <row r="74" spans="1:15" s="34" customFormat="1" ht="43.2" customHeight="1" outlineLevel="1" x14ac:dyDescent="0.3">
      <c r="A74" s="253"/>
      <c r="B74" s="31" t="s">
        <v>691</v>
      </c>
      <c r="C74" s="253"/>
      <c r="D74" s="31"/>
      <c r="E74" s="15"/>
      <c r="F74" s="19"/>
      <c r="G74" s="19"/>
      <c r="H74" s="19"/>
      <c r="I74" s="19"/>
      <c r="J74" s="19"/>
      <c r="K74" s="19"/>
      <c r="L74" s="19"/>
      <c r="M74" s="157"/>
      <c r="N74" s="19"/>
    </row>
    <row r="75" spans="1:15" s="34" customFormat="1" ht="28.95" customHeight="1" outlineLevel="1" x14ac:dyDescent="0.3">
      <c r="A75" s="253">
        <f>A73+1</f>
        <v>46</v>
      </c>
      <c r="B75" s="31" t="s">
        <v>636</v>
      </c>
      <c r="C75" s="253"/>
      <c r="D75" s="31" t="s">
        <v>197</v>
      </c>
      <c r="E75" s="83"/>
      <c r="F75" s="19"/>
      <c r="G75" s="19"/>
      <c r="H75" s="19"/>
      <c r="I75" s="19"/>
      <c r="J75" s="19"/>
      <c r="K75" s="19"/>
      <c r="L75" s="19"/>
      <c r="M75" s="157"/>
      <c r="N75" s="19"/>
    </row>
    <row r="76" spans="1:15" s="34" customFormat="1" ht="28.95" customHeight="1" outlineLevel="1" x14ac:dyDescent="0.3">
      <c r="A76" s="253">
        <f>A75+1</f>
        <v>47</v>
      </c>
      <c r="B76" s="31" t="s">
        <v>637</v>
      </c>
      <c r="C76" s="253"/>
      <c r="D76" s="31" t="s">
        <v>1328</v>
      </c>
      <c r="E76" s="83"/>
      <c r="F76" s="19"/>
      <c r="G76" s="19"/>
      <c r="H76" s="19"/>
      <c r="I76" s="19"/>
      <c r="J76" s="19"/>
      <c r="K76" s="19"/>
      <c r="L76" s="19"/>
      <c r="M76" s="157"/>
      <c r="N76" s="19"/>
    </row>
    <row r="77" spans="1:15" s="34" customFormat="1" ht="72" customHeight="1" outlineLevel="1" x14ac:dyDescent="0.3">
      <c r="A77" s="253">
        <f>A76+1</f>
        <v>48</v>
      </c>
      <c r="B77" s="31" t="s">
        <v>639</v>
      </c>
      <c r="C77" s="253"/>
      <c r="D77" s="31" t="s">
        <v>1329</v>
      </c>
      <c r="E77" s="83"/>
      <c r="F77" s="19"/>
      <c r="G77" s="19"/>
      <c r="H77" s="19"/>
      <c r="I77" s="19"/>
      <c r="J77" s="19"/>
      <c r="K77" s="19"/>
      <c r="L77" s="19"/>
      <c r="M77" s="157"/>
      <c r="N77" s="19"/>
    </row>
    <row r="78" spans="1:15" s="34" customFormat="1" ht="57.6" customHeight="1" outlineLevel="1" x14ac:dyDescent="0.3">
      <c r="A78" s="253">
        <f>A77+1</f>
        <v>49</v>
      </c>
      <c r="B78" s="31" t="s">
        <v>638</v>
      </c>
      <c r="C78" s="253"/>
      <c r="D78" s="31" t="s">
        <v>1330</v>
      </c>
      <c r="E78" s="83"/>
      <c r="F78" s="19"/>
      <c r="G78" s="19"/>
      <c r="H78" s="19"/>
      <c r="I78" s="19"/>
      <c r="J78" s="19"/>
      <c r="K78" s="19"/>
      <c r="L78" s="19"/>
      <c r="M78" s="157"/>
      <c r="N78" s="19"/>
    </row>
    <row r="79" spans="1:15" s="34" customFormat="1" ht="28.95" customHeight="1" outlineLevel="1" x14ac:dyDescent="0.3">
      <c r="A79" s="253">
        <f>A78+1</f>
        <v>50</v>
      </c>
      <c r="B79" s="31" t="s">
        <v>592</v>
      </c>
      <c r="C79" s="253"/>
      <c r="D79" s="31" t="s">
        <v>196</v>
      </c>
      <c r="E79" s="83"/>
      <c r="F79" s="19"/>
      <c r="G79" s="19"/>
      <c r="H79" s="19"/>
      <c r="I79" s="19"/>
      <c r="J79" s="19"/>
      <c r="K79" s="19"/>
      <c r="L79" s="19"/>
      <c r="M79" s="157"/>
      <c r="N79" s="19"/>
    </row>
    <row r="80" spans="1:15" s="34" customFormat="1" ht="43.2" customHeight="1" outlineLevel="1" x14ac:dyDescent="0.3">
      <c r="A80" s="253">
        <f>A79+1</f>
        <v>51</v>
      </c>
      <c r="B80" s="31" t="s">
        <v>640</v>
      </c>
      <c r="C80" s="253"/>
      <c r="D80" s="31" t="s">
        <v>198</v>
      </c>
      <c r="E80" s="83"/>
      <c r="F80" s="256"/>
      <c r="G80" s="19"/>
      <c r="H80" s="19"/>
      <c r="I80" s="19"/>
      <c r="J80" s="19"/>
      <c r="K80" s="19"/>
      <c r="L80" s="19"/>
      <c r="M80" s="157"/>
      <c r="N80" s="19"/>
    </row>
    <row r="81" spans="1:23" s="34" customFormat="1" ht="14.4" customHeight="1" x14ac:dyDescent="0.3">
      <c r="A81" s="235" t="s">
        <v>1350</v>
      </c>
      <c r="B81" s="235"/>
      <c r="C81" s="204"/>
      <c r="D81" s="204"/>
      <c r="E81" s="210"/>
      <c r="F81" s="258"/>
      <c r="G81" s="210"/>
      <c r="H81" s="210"/>
      <c r="I81" s="210"/>
      <c r="J81" s="210"/>
      <c r="K81" s="210"/>
      <c r="L81" s="210"/>
      <c r="M81" s="157"/>
      <c r="N81" s="210"/>
    </row>
    <row r="82" spans="1:23" ht="100.95" customHeight="1" outlineLevel="1" x14ac:dyDescent="0.3">
      <c r="A82" s="250">
        <f>A80+1</f>
        <v>52</v>
      </c>
      <c r="B82" s="31" t="s">
        <v>1354</v>
      </c>
      <c r="C82" s="61" t="str">
        <f ca="1">IF(OR(Kerngegevens!$M$50=2,Kerngegevens!$M$50=4,Kerngegevens!$M$50=5),"N/A, wegens auditflow "&amp; Kerngegevens!K$50,IF(Kerngegevens!$M$50&gt;=6,"Geen auditflow ingevuld m.b.t. risico 1","Vragen van toepassing, wegens auditflow "&amp; Kerngegevens!K$50))</f>
        <v>Geen auditflow ingevuld m.b.t. risico 1</v>
      </c>
      <c r="D82" s="31"/>
      <c r="E82" s="15" t="s">
        <v>641</v>
      </c>
      <c r="F82" s="255"/>
      <c r="G82" s="19"/>
      <c r="H82" s="19"/>
      <c r="I82" s="19"/>
      <c r="J82" s="19"/>
      <c r="K82" s="19"/>
      <c r="L82" s="19"/>
      <c r="M82" s="157"/>
      <c r="N82" s="19"/>
      <c r="O82" s="34"/>
    </row>
    <row r="83" spans="1:23" s="34" customFormat="1" ht="57.6" customHeight="1" outlineLevel="1" x14ac:dyDescent="0.3">
      <c r="A83" s="250">
        <f>A82+1</f>
        <v>53</v>
      </c>
      <c r="B83" s="31" t="s">
        <v>1355</v>
      </c>
      <c r="C83" s="61"/>
      <c r="D83" s="31" t="s">
        <v>277</v>
      </c>
      <c r="E83" s="15" t="s">
        <v>399</v>
      </c>
      <c r="F83" s="255"/>
      <c r="G83" s="19"/>
      <c r="H83" s="19"/>
      <c r="I83" s="19"/>
      <c r="J83" s="19"/>
      <c r="K83" s="19"/>
      <c r="L83" s="19"/>
      <c r="M83" s="159"/>
      <c r="N83" s="48"/>
    </row>
    <row r="84" spans="1:23" s="34" customFormat="1" ht="201.6" customHeight="1" outlineLevel="1" x14ac:dyDescent="0.3">
      <c r="A84" s="250">
        <f>A83+1</f>
        <v>54</v>
      </c>
      <c r="B84" s="31" t="s">
        <v>692</v>
      </c>
      <c r="C84" s="61"/>
      <c r="D84" s="31" t="s">
        <v>276</v>
      </c>
      <c r="E84" s="15" t="s">
        <v>642</v>
      </c>
      <c r="F84" s="255"/>
      <c r="G84" s="19"/>
      <c r="H84" s="19"/>
      <c r="I84" s="19"/>
      <c r="J84" s="19"/>
      <c r="K84" s="19"/>
      <c r="L84" s="19"/>
      <c r="M84" s="159"/>
      <c r="N84" s="48"/>
    </row>
    <row r="85" spans="1:23" ht="57.6" customHeight="1" outlineLevel="1" x14ac:dyDescent="0.3">
      <c r="A85" s="250">
        <f t="shared" ref="A85:A88" si="3">A84+1</f>
        <v>55</v>
      </c>
      <c r="B85" s="31" t="s">
        <v>643</v>
      </c>
      <c r="C85" s="61"/>
      <c r="D85" s="31" t="s">
        <v>428</v>
      </c>
      <c r="E85" s="15" t="s">
        <v>431</v>
      </c>
      <c r="F85" s="255"/>
      <c r="G85" s="19"/>
      <c r="H85" s="19"/>
      <c r="I85" s="19"/>
      <c r="J85" s="19"/>
      <c r="K85" s="19"/>
      <c r="L85" s="19"/>
      <c r="M85" s="157"/>
      <c r="N85" s="19"/>
      <c r="O85" s="34"/>
    </row>
    <row r="86" spans="1:23" s="34" customFormat="1" ht="144" customHeight="1" outlineLevel="1" x14ac:dyDescent="0.3">
      <c r="A86" s="250">
        <f>A85+1</f>
        <v>56</v>
      </c>
      <c r="B86" s="31" t="s">
        <v>644</v>
      </c>
      <c r="C86" s="61"/>
      <c r="D86" s="31" t="s">
        <v>893</v>
      </c>
      <c r="E86" s="15" t="s">
        <v>662</v>
      </c>
      <c r="F86" s="255"/>
      <c r="G86" s="19"/>
      <c r="H86" s="19"/>
      <c r="I86" s="19"/>
      <c r="J86" s="19"/>
      <c r="K86" s="19"/>
      <c r="L86" s="19"/>
      <c r="M86" s="157"/>
      <c r="N86" s="19"/>
      <c r="P86" s="33"/>
      <c r="Q86" s="33"/>
      <c r="R86" s="33"/>
      <c r="S86" s="33"/>
      <c r="T86" s="33"/>
      <c r="U86" s="33"/>
      <c r="V86" s="33"/>
      <c r="W86" s="33"/>
    </row>
    <row r="87" spans="1:23" s="34" customFormat="1" ht="72" customHeight="1" outlineLevel="1" x14ac:dyDescent="0.3">
      <c r="A87" s="250">
        <f t="shared" si="3"/>
        <v>57</v>
      </c>
      <c r="B87" s="31" t="s">
        <v>693</v>
      </c>
      <c r="C87" s="61"/>
      <c r="D87" s="31" t="s">
        <v>429</v>
      </c>
      <c r="E87" s="15" t="s">
        <v>432</v>
      </c>
      <c r="F87" s="255"/>
      <c r="G87" s="19"/>
      <c r="H87" s="19"/>
      <c r="I87" s="19"/>
      <c r="J87" s="19"/>
      <c r="K87" s="19"/>
      <c r="L87" s="19"/>
      <c r="M87" s="157"/>
      <c r="N87" s="19"/>
      <c r="P87" s="33"/>
      <c r="Q87" s="33"/>
      <c r="R87" s="33"/>
      <c r="S87" s="33"/>
      <c r="T87" s="33"/>
      <c r="U87" s="33"/>
      <c r="V87" s="33"/>
      <c r="W87" s="33"/>
    </row>
    <row r="88" spans="1:23" ht="57.6" customHeight="1" outlineLevel="1" x14ac:dyDescent="0.3">
      <c r="A88" s="250">
        <f t="shared" si="3"/>
        <v>58</v>
      </c>
      <c r="B88" s="31" t="s">
        <v>694</v>
      </c>
      <c r="C88" s="61"/>
      <c r="D88" s="31" t="s">
        <v>430</v>
      </c>
      <c r="E88" s="15" t="s">
        <v>433</v>
      </c>
      <c r="F88" s="255"/>
      <c r="G88" s="19"/>
      <c r="H88" s="19"/>
      <c r="I88" s="19"/>
      <c r="J88" s="19"/>
      <c r="K88" s="19"/>
      <c r="L88" s="19"/>
      <c r="M88" s="157"/>
      <c r="N88" s="19"/>
      <c r="O88" s="34"/>
      <c r="P88" s="34"/>
      <c r="Q88" s="34"/>
      <c r="R88" s="34"/>
      <c r="S88" s="34"/>
      <c r="T88" s="34"/>
      <c r="U88" s="34"/>
      <c r="V88" s="34"/>
      <c r="W88" s="34"/>
    </row>
    <row r="89" spans="1:23" s="34" customFormat="1" ht="14.4" customHeight="1" x14ac:dyDescent="0.3">
      <c r="A89" s="235" t="s">
        <v>1297</v>
      </c>
      <c r="B89" s="235"/>
      <c r="C89" s="204"/>
      <c r="D89" s="204"/>
      <c r="E89" s="210"/>
      <c r="F89" s="258"/>
      <c r="G89" s="210"/>
      <c r="H89" s="210"/>
      <c r="I89" s="210"/>
      <c r="J89" s="210"/>
      <c r="K89" s="210"/>
      <c r="L89" s="210"/>
      <c r="M89" s="157"/>
      <c r="N89" s="210"/>
    </row>
    <row r="90" spans="1:23" s="34" customFormat="1" ht="43.2" outlineLevel="1" x14ac:dyDescent="0.3">
      <c r="A90" s="250">
        <f>A88+1</f>
        <v>59</v>
      </c>
      <c r="B90" s="312" t="s">
        <v>1358</v>
      </c>
      <c r="C90" s="61" t="str">
        <f ca="1">IF(OR(Kerngegevens!$M$50=2,Kerngegevens!$M$50=4,Kerngegevens!$M$50=5),"N/A, wegens auditflow "&amp; Kerngegevens!K$50,IF(Kerngegevens!$M$50&gt;=6,"Geen auditflow ingevuld m.b.t. risico 1","Vragen van toepassing, wegens auditflow "&amp; Kerngegevens!K$50))</f>
        <v>Geen auditflow ingevuld m.b.t. risico 1</v>
      </c>
      <c r="D90" s="312" t="s">
        <v>1301</v>
      </c>
      <c r="E90" s="312" t="s">
        <v>1306</v>
      </c>
      <c r="F90" s="255"/>
      <c r="G90" s="19"/>
      <c r="H90" s="19"/>
      <c r="I90" s="19"/>
      <c r="J90" s="19"/>
      <c r="K90" s="19"/>
      <c r="L90" s="19"/>
      <c r="M90" s="157"/>
      <c r="N90" s="19"/>
    </row>
    <row r="91" spans="1:23" s="34" customFormat="1" ht="43.2" customHeight="1" outlineLevel="1" x14ac:dyDescent="0.3">
      <c r="A91" s="250">
        <f>A90+1</f>
        <v>60</v>
      </c>
      <c r="B91" s="312" t="s">
        <v>1311</v>
      </c>
      <c r="C91" s="61"/>
      <c r="D91" s="312" t="s">
        <v>1302</v>
      </c>
      <c r="E91" s="312" t="s">
        <v>1307</v>
      </c>
      <c r="F91" s="255"/>
      <c r="G91" s="19"/>
      <c r="H91" s="19"/>
      <c r="I91" s="19"/>
      <c r="J91" s="19"/>
      <c r="K91" s="19"/>
      <c r="L91" s="19"/>
      <c r="M91" s="157"/>
      <c r="N91" s="19"/>
    </row>
    <row r="92" spans="1:23" s="34" customFormat="1" ht="201.6" customHeight="1" outlineLevel="1" x14ac:dyDescent="0.3">
      <c r="A92" s="250">
        <f>A91+1</f>
        <v>61</v>
      </c>
      <c r="B92" s="312" t="s">
        <v>1312</v>
      </c>
      <c r="C92" s="61"/>
      <c r="D92" s="312" t="s">
        <v>1303</v>
      </c>
      <c r="E92" s="312" t="s">
        <v>1308</v>
      </c>
      <c r="F92" s="255"/>
      <c r="G92" s="19"/>
      <c r="H92" s="19"/>
      <c r="I92" s="19"/>
      <c r="J92" s="19"/>
      <c r="K92" s="19"/>
      <c r="L92" s="19"/>
      <c r="M92" s="157"/>
      <c r="N92" s="161"/>
    </row>
    <row r="93" spans="1:23" s="34" customFormat="1" ht="72" customHeight="1" outlineLevel="1" x14ac:dyDescent="0.3">
      <c r="A93" s="250">
        <f>A92+1</f>
        <v>62</v>
      </c>
      <c r="B93" s="312" t="s">
        <v>1313</v>
      </c>
      <c r="C93" s="61"/>
      <c r="D93" s="312" t="s">
        <v>1304</v>
      </c>
      <c r="E93" s="312" t="s">
        <v>1309</v>
      </c>
      <c r="F93" s="255"/>
      <c r="G93" s="19"/>
      <c r="H93" s="19"/>
      <c r="I93" s="19"/>
      <c r="J93" s="19"/>
      <c r="K93" s="19"/>
      <c r="L93" s="19"/>
      <c r="M93" s="157"/>
      <c r="N93" s="161"/>
    </row>
    <row r="94" spans="1:23" s="34" customFormat="1" ht="158.4" customHeight="1" outlineLevel="1" x14ac:dyDescent="0.3">
      <c r="A94" s="250">
        <f>A93+1</f>
        <v>63</v>
      </c>
      <c r="B94" s="312" t="s">
        <v>1314</v>
      </c>
      <c r="C94" s="61"/>
      <c r="D94" s="30" t="s">
        <v>1305</v>
      </c>
      <c r="E94" s="30" t="s">
        <v>1310</v>
      </c>
      <c r="F94" s="255"/>
      <c r="G94" s="19"/>
      <c r="H94" s="19"/>
      <c r="I94" s="19"/>
      <c r="J94" s="19"/>
      <c r="K94" s="19"/>
      <c r="L94" s="19"/>
      <c r="M94" s="157"/>
      <c r="N94" s="19"/>
    </row>
    <row r="95" spans="1:23" s="34" customFormat="1" ht="14.4" customHeight="1" x14ac:dyDescent="0.3">
      <c r="A95" s="235" t="s">
        <v>1298</v>
      </c>
      <c r="B95" s="235"/>
      <c r="C95" s="204"/>
      <c r="D95" s="204"/>
      <c r="E95" s="210"/>
      <c r="F95" s="258"/>
      <c r="G95" s="210"/>
      <c r="H95" s="210"/>
      <c r="I95" s="210"/>
      <c r="J95" s="210"/>
      <c r="K95" s="210"/>
      <c r="L95" s="210"/>
      <c r="M95" s="157"/>
      <c r="N95" s="210"/>
    </row>
    <row r="96" spans="1:23" s="34" customFormat="1" ht="43.2" outlineLevel="1" x14ac:dyDescent="0.3">
      <c r="A96" s="250">
        <f>A94+1</f>
        <v>64</v>
      </c>
      <c r="B96" s="31" t="s">
        <v>922</v>
      </c>
      <c r="C96" s="61" t="str">
        <f ca="1">IF(OR(Kerngegevens!$M$50=2,Kerngegevens!$M$50=4,Kerngegevens!$M$50=5),"N/A, wegens auditflow "&amp; Kerngegevens!K$50,IF(Kerngegevens!$M$50&gt;=6,"Geen auditflow ingevuld m.b.t. risico 1","Vragen van toepassing, wegens auditflow "&amp; Kerngegevens!K$50))</f>
        <v>Geen auditflow ingevuld m.b.t. risico 1</v>
      </c>
      <c r="D96" s="31" t="s">
        <v>1331</v>
      </c>
      <c r="E96" s="158" t="s">
        <v>434</v>
      </c>
      <c r="F96" s="255"/>
      <c r="G96" s="19"/>
      <c r="H96" s="19"/>
      <c r="I96" s="19"/>
      <c r="J96" s="19"/>
      <c r="K96" s="19"/>
      <c r="L96" s="19"/>
      <c r="M96" s="157"/>
      <c r="N96" s="19"/>
    </row>
    <row r="97" spans="1:15" s="34" customFormat="1" ht="57.6" customHeight="1" outlineLevel="1" x14ac:dyDescent="0.3">
      <c r="A97" s="250">
        <f>A96+1</f>
        <v>65</v>
      </c>
      <c r="B97" s="31" t="s">
        <v>695</v>
      </c>
      <c r="C97" s="61"/>
      <c r="D97" s="31" t="s">
        <v>1332</v>
      </c>
      <c r="E97" s="158" t="s">
        <v>435</v>
      </c>
      <c r="F97" s="255"/>
      <c r="G97" s="19"/>
      <c r="H97" s="19"/>
      <c r="I97" s="19"/>
      <c r="J97" s="19"/>
      <c r="K97" s="19"/>
      <c r="L97" s="19"/>
      <c r="M97" s="157"/>
      <c r="N97" s="19"/>
    </row>
    <row r="98" spans="1:15" s="34" customFormat="1" ht="43.2" customHeight="1" outlineLevel="1" x14ac:dyDescent="0.3">
      <c r="A98" s="250">
        <f>A97+1</f>
        <v>66</v>
      </c>
      <c r="B98" s="31" t="s">
        <v>645</v>
      </c>
      <c r="C98" s="61"/>
      <c r="D98" s="31" t="s">
        <v>1333</v>
      </c>
      <c r="E98" s="158" t="s">
        <v>436</v>
      </c>
      <c r="F98" s="255"/>
      <c r="G98" s="19"/>
      <c r="H98" s="19"/>
      <c r="I98" s="19"/>
      <c r="J98" s="19"/>
      <c r="K98" s="19"/>
      <c r="L98" s="19"/>
      <c r="M98" s="157"/>
      <c r="N98" s="161"/>
    </row>
    <row r="99" spans="1:15" s="34" customFormat="1" ht="57.6" customHeight="1" outlineLevel="1" x14ac:dyDescent="0.3">
      <c r="A99" s="250">
        <f>A98+1</f>
        <v>67</v>
      </c>
      <c r="B99" s="31" t="s">
        <v>646</v>
      </c>
      <c r="C99" s="61"/>
      <c r="D99" s="31" t="s">
        <v>1334</v>
      </c>
      <c r="E99" s="158" t="s">
        <v>437</v>
      </c>
      <c r="F99" s="255"/>
      <c r="G99" s="19"/>
      <c r="H99" s="19"/>
      <c r="I99" s="19"/>
      <c r="J99" s="19"/>
      <c r="K99" s="19"/>
      <c r="L99" s="19"/>
      <c r="M99" s="157"/>
      <c r="N99" s="161"/>
    </row>
    <row r="100" spans="1:15" s="34" customFormat="1" ht="100.95" customHeight="1" outlineLevel="1" x14ac:dyDescent="0.3">
      <c r="A100" s="250">
        <f>A99+1</f>
        <v>68</v>
      </c>
      <c r="B100" s="31" t="s">
        <v>1359</v>
      </c>
      <c r="C100" s="61"/>
      <c r="D100" s="31" t="s">
        <v>419</v>
      </c>
      <c r="E100" s="158" t="s">
        <v>420</v>
      </c>
      <c r="F100" s="255"/>
      <c r="G100" s="19"/>
      <c r="H100" s="19"/>
      <c r="I100" s="19"/>
      <c r="J100" s="19"/>
      <c r="K100" s="19"/>
      <c r="L100" s="19"/>
      <c r="M100" s="157"/>
      <c r="N100" s="19"/>
    </row>
    <row r="101" spans="1:15" s="34" customFormat="1" ht="14.4" customHeight="1" x14ac:dyDescent="0.3">
      <c r="A101" s="235" t="s">
        <v>1299</v>
      </c>
      <c r="B101" s="235"/>
      <c r="C101" s="204"/>
      <c r="D101" s="204"/>
      <c r="E101" s="210"/>
      <c r="F101" s="258"/>
      <c r="G101" s="210"/>
      <c r="H101" s="210"/>
      <c r="I101" s="210"/>
      <c r="J101" s="210"/>
      <c r="K101" s="210"/>
      <c r="L101" s="210"/>
      <c r="M101" s="157"/>
      <c r="N101" s="210"/>
    </row>
    <row r="102" spans="1:15" s="34" customFormat="1" ht="100.95" customHeight="1" outlineLevel="1" x14ac:dyDescent="0.3">
      <c r="A102" s="250">
        <f>A100+1</f>
        <v>69</v>
      </c>
      <c r="B102" s="31" t="s">
        <v>1348</v>
      </c>
      <c r="C102" s="61" t="str">
        <f ca="1">IF(OR(Kerngegevens!$M$50=2,Kerngegevens!$M$50=4,Kerngegevens!$M$50=5),"N/A, wegens auditflow "&amp; Kerngegevens!K$50,IF(Kerngegevens!$M$50&gt;=6,"Geen auditflow ingevuld m.b.t. risico 1","Vragen van toepassing, wegens auditflow "&amp; Kerngegevens!K$50))</f>
        <v>Geen auditflow ingevuld m.b.t. risico 1</v>
      </c>
      <c r="D102" s="151"/>
      <c r="E102" s="19" t="s">
        <v>641</v>
      </c>
      <c r="F102" s="255"/>
      <c r="G102" s="19"/>
      <c r="H102" s="19"/>
      <c r="I102" s="19"/>
      <c r="J102" s="19"/>
      <c r="K102" s="19"/>
      <c r="L102" s="19"/>
      <c r="M102" s="157"/>
      <c r="N102" s="19"/>
    </row>
    <row r="103" spans="1:15" s="34" customFormat="1" ht="57.6" customHeight="1" outlineLevel="1" x14ac:dyDescent="0.3">
      <c r="A103" s="250">
        <f>A102+1</f>
        <v>70</v>
      </c>
      <c r="B103" s="31" t="s">
        <v>1349</v>
      </c>
      <c r="C103" s="61"/>
      <c r="D103" s="31" t="s">
        <v>277</v>
      </c>
      <c r="E103" s="19" t="s">
        <v>399</v>
      </c>
      <c r="F103" s="255"/>
      <c r="G103" s="19"/>
      <c r="H103" s="19"/>
      <c r="I103" s="19"/>
      <c r="J103" s="19"/>
      <c r="K103" s="19"/>
      <c r="L103" s="19"/>
      <c r="M103" s="159"/>
      <c r="N103" s="48"/>
    </row>
    <row r="104" spans="1:15" s="34" customFormat="1" ht="201.6" customHeight="1" outlineLevel="1" x14ac:dyDescent="0.3">
      <c r="A104" s="250">
        <f>A103+1</f>
        <v>71</v>
      </c>
      <c r="B104" s="31" t="s">
        <v>692</v>
      </c>
      <c r="C104" s="61"/>
      <c r="D104" s="31" t="s">
        <v>276</v>
      </c>
      <c r="E104" s="19" t="s">
        <v>648</v>
      </c>
      <c r="F104" s="255"/>
      <c r="G104" s="19"/>
      <c r="H104" s="19"/>
      <c r="I104" s="19"/>
      <c r="J104" s="19"/>
      <c r="K104" s="19"/>
      <c r="L104" s="19"/>
      <c r="M104" s="159"/>
      <c r="N104" s="48"/>
    </row>
    <row r="105" spans="1:15" s="34" customFormat="1" ht="57.6" customHeight="1" outlineLevel="1" x14ac:dyDescent="0.3">
      <c r="A105" s="250">
        <f>A104+1</f>
        <v>72</v>
      </c>
      <c r="B105" s="31" t="s">
        <v>643</v>
      </c>
      <c r="C105" s="61"/>
      <c r="D105" s="31" t="s">
        <v>428</v>
      </c>
      <c r="E105" s="158" t="s">
        <v>431</v>
      </c>
      <c r="F105" s="255"/>
      <c r="G105" s="19"/>
      <c r="H105" s="19"/>
      <c r="I105" s="19"/>
      <c r="J105" s="19"/>
      <c r="K105" s="19"/>
      <c r="L105" s="19"/>
      <c r="M105" s="157"/>
      <c r="N105" s="19"/>
    </row>
    <row r="106" spans="1:15" s="34" customFormat="1" ht="144" customHeight="1" outlineLevel="1" x14ac:dyDescent="0.3">
      <c r="A106" s="250">
        <f t="shared" ref="A106:A107" si="4">A105+1</f>
        <v>73</v>
      </c>
      <c r="B106" s="31" t="s">
        <v>644</v>
      </c>
      <c r="C106" s="61"/>
      <c r="D106" s="31" t="s">
        <v>438</v>
      </c>
      <c r="E106" s="19" t="s">
        <v>661</v>
      </c>
      <c r="F106" s="255"/>
      <c r="G106" s="19"/>
      <c r="H106" s="19"/>
      <c r="I106" s="19"/>
      <c r="J106" s="19"/>
      <c r="K106" s="19"/>
      <c r="L106" s="19"/>
      <c r="M106" s="157"/>
      <c r="N106" s="19"/>
    </row>
    <row r="107" spans="1:15" s="34" customFormat="1" ht="72" customHeight="1" outlineLevel="1" x14ac:dyDescent="0.3">
      <c r="A107" s="250">
        <f t="shared" si="4"/>
        <v>74</v>
      </c>
      <c r="B107" s="19" t="s">
        <v>696</v>
      </c>
      <c r="C107" s="245"/>
      <c r="D107" s="244" t="s">
        <v>429</v>
      </c>
      <c r="E107" s="158" t="s">
        <v>432</v>
      </c>
      <c r="F107" s="255"/>
      <c r="G107" s="19"/>
      <c r="H107" s="19"/>
      <c r="I107" s="19"/>
      <c r="J107" s="19"/>
      <c r="K107" s="19"/>
      <c r="L107" s="19"/>
      <c r="M107" s="157"/>
      <c r="N107" s="19"/>
    </row>
    <row r="108" spans="1:15" s="146" customFormat="1" ht="28.95" customHeight="1" outlineLevel="1" x14ac:dyDescent="0.3">
      <c r="A108" s="250">
        <f>A107+1</f>
        <v>75</v>
      </c>
      <c r="B108" s="31" t="s">
        <v>697</v>
      </c>
      <c r="C108" s="61"/>
      <c r="D108" s="31" t="s">
        <v>439</v>
      </c>
      <c r="E108" s="158" t="s">
        <v>440</v>
      </c>
      <c r="F108" s="255"/>
      <c r="G108" s="19"/>
      <c r="H108" s="19"/>
      <c r="I108" s="19"/>
      <c r="J108" s="19"/>
      <c r="K108" s="19"/>
      <c r="L108" s="19"/>
      <c r="M108" s="223"/>
      <c r="N108" s="145"/>
    </row>
    <row r="109" spans="1:15" s="34" customFormat="1" ht="57.6" customHeight="1" outlineLevel="1" x14ac:dyDescent="0.3">
      <c r="A109" s="250">
        <f>A108+1</f>
        <v>76</v>
      </c>
      <c r="B109" s="31" t="s">
        <v>694</v>
      </c>
      <c r="C109" s="61"/>
      <c r="D109" s="31" t="s">
        <v>430</v>
      </c>
      <c r="E109" s="158" t="s">
        <v>433</v>
      </c>
      <c r="F109" s="255"/>
      <c r="G109" s="19"/>
      <c r="H109" s="19"/>
      <c r="I109" s="19"/>
      <c r="J109" s="19"/>
      <c r="K109" s="19"/>
      <c r="L109" s="19"/>
      <c r="M109" s="157"/>
      <c r="N109" s="19"/>
    </row>
    <row r="110" spans="1:15" s="34" customFormat="1" ht="14.4" customHeight="1" x14ac:dyDescent="0.3">
      <c r="A110" s="235" t="s">
        <v>1300</v>
      </c>
      <c r="B110" s="235"/>
      <c r="C110" s="204"/>
      <c r="D110" s="204"/>
      <c r="E110" s="210"/>
      <c r="F110" s="258"/>
      <c r="G110" s="210"/>
      <c r="H110" s="210"/>
      <c r="I110" s="210"/>
      <c r="J110" s="210"/>
      <c r="K110" s="210"/>
      <c r="L110" s="210"/>
      <c r="M110" s="157"/>
      <c r="N110" s="210"/>
    </row>
    <row r="111" spans="1:15" ht="43.2" outlineLevel="1" x14ac:dyDescent="0.3">
      <c r="A111" s="250">
        <f>A109+1</f>
        <v>77</v>
      </c>
      <c r="B111" s="45" t="s">
        <v>1361</v>
      </c>
      <c r="C111" s="61" t="str">
        <f ca="1">IF(OR(Kerngegevens!$M$50=2,Kerngegevens!$M$50=4,Kerngegevens!$M$50=5),"N/A, wegens auditflow "&amp; Kerngegevens!K$50,IF(Kerngegevens!$M$50&gt;=6,"Geen auditflow ingevuld m.b.t. risico 1","Vragen van toepassing, wegens auditflow "&amp; Kerngegevens!K$50))</f>
        <v>Geen auditflow ingevuld m.b.t. risico 1</v>
      </c>
      <c r="D111" s="31" t="s">
        <v>441</v>
      </c>
      <c r="E111" s="160" t="s">
        <v>451</v>
      </c>
      <c r="F111" s="255"/>
      <c r="G111" s="19"/>
      <c r="H111" s="19"/>
      <c r="I111" s="19"/>
      <c r="J111" s="19"/>
      <c r="K111" s="19"/>
      <c r="L111" s="19"/>
      <c r="M111" s="157"/>
      <c r="N111" s="19"/>
      <c r="O111" s="34"/>
    </row>
    <row r="112" spans="1:15" ht="129.6" customHeight="1" outlineLevel="1" x14ac:dyDescent="0.3">
      <c r="A112" s="250">
        <f>A111+1</f>
        <v>78</v>
      </c>
      <c r="B112" s="45" t="s">
        <v>923</v>
      </c>
      <c r="C112" s="61"/>
      <c r="D112" s="31" t="s">
        <v>442</v>
      </c>
      <c r="E112" s="160" t="s">
        <v>452</v>
      </c>
      <c r="F112" s="255"/>
      <c r="G112" s="19"/>
      <c r="H112" s="19"/>
      <c r="I112" s="19"/>
      <c r="J112" s="19"/>
      <c r="K112" s="19"/>
      <c r="L112" s="19"/>
      <c r="M112" s="157"/>
      <c r="N112" s="19"/>
      <c r="O112" s="34"/>
    </row>
    <row r="113" spans="1:15" ht="72" customHeight="1" outlineLevel="1" x14ac:dyDescent="0.3">
      <c r="A113" s="250">
        <f>+A112+1</f>
        <v>79</v>
      </c>
      <c r="B113" s="45" t="s">
        <v>699</v>
      </c>
      <c r="C113" s="61"/>
      <c r="D113" s="31" t="s">
        <v>443</v>
      </c>
      <c r="E113" s="160" t="s">
        <v>453</v>
      </c>
      <c r="F113" s="256"/>
      <c r="G113" s="19"/>
      <c r="H113" s="19"/>
      <c r="I113" s="19"/>
      <c r="J113" s="19"/>
      <c r="K113" s="19"/>
      <c r="L113" s="19"/>
      <c r="M113" s="157"/>
      <c r="N113" s="19"/>
      <c r="O113" s="34"/>
    </row>
    <row r="114" spans="1:15" ht="115.2" customHeight="1" outlineLevel="1" x14ac:dyDescent="0.3">
      <c r="A114" s="250">
        <f>A113+1</f>
        <v>80</v>
      </c>
      <c r="B114" s="45" t="s">
        <v>700</v>
      </c>
      <c r="C114" s="61"/>
      <c r="D114" s="31" t="s">
        <v>445</v>
      </c>
      <c r="E114" s="19" t="s">
        <v>454</v>
      </c>
      <c r="F114" s="255"/>
      <c r="G114" s="19"/>
      <c r="H114" s="19"/>
      <c r="I114" s="19"/>
      <c r="J114" s="19"/>
      <c r="K114" s="19"/>
      <c r="L114" s="19"/>
      <c r="M114" s="157"/>
      <c r="N114" s="19"/>
      <c r="O114" s="34"/>
    </row>
    <row r="115" spans="1:15" ht="86.4" customHeight="1" outlineLevel="1" x14ac:dyDescent="0.3">
      <c r="A115" s="250">
        <f>A114+1</f>
        <v>81</v>
      </c>
      <c r="B115" s="45" t="s">
        <v>594</v>
      </c>
      <c r="C115" s="61"/>
      <c r="D115" s="31" t="s">
        <v>455</v>
      </c>
      <c r="E115" s="80" t="s">
        <v>1362</v>
      </c>
      <c r="F115" s="255"/>
      <c r="G115" s="19"/>
      <c r="H115" s="19"/>
      <c r="I115" s="19"/>
      <c r="J115" s="19"/>
      <c r="K115" s="19"/>
      <c r="L115" s="19"/>
      <c r="M115" s="157"/>
      <c r="N115" s="19"/>
      <c r="O115" s="34"/>
    </row>
    <row r="116" spans="1:15" ht="14.4" customHeight="1" x14ac:dyDescent="0.3">
      <c r="A116" s="234" t="s">
        <v>1291</v>
      </c>
      <c r="B116" s="190"/>
      <c r="C116" s="206"/>
      <c r="D116" s="190"/>
      <c r="E116" s="162"/>
      <c r="F116" s="229"/>
      <c r="G116" s="247"/>
      <c r="H116" s="247"/>
      <c r="I116" s="247"/>
      <c r="J116" s="247"/>
      <c r="K116" s="229"/>
      <c r="L116" s="247"/>
      <c r="M116" s="213"/>
      <c r="N116" s="212"/>
    </row>
    <row r="117" spans="1:15" ht="14.4" customHeight="1" x14ac:dyDescent="0.3">
      <c r="A117" s="186" t="s">
        <v>212</v>
      </c>
      <c r="B117" s="224"/>
      <c r="C117" s="219">
        <f>Kerngegevens!B51</f>
        <v>0</v>
      </c>
      <c r="D117" s="224"/>
      <c r="E117" s="225"/>
      <c r="F117" s="221"/>
      <c r="G117" s="248">
        <f>Kerngegevens!J51</f>
        <v>0</v>
      </c>
      <c r="H117" s="220"/>
      <c r="I117" s="220"/>
      <c r="J117" s="220"/>
      <c r="K117" s="221"/>
      <c r="L117" s="220"/>
      <c r="M117" s="213"/>
      <c r="N117" s="226"/>
    </row>
    <row r="118" spans="1:15" s="34" customFormat="1" ht="14.4" customHeight="1" x14ac:dyDescent="0.3">
      <c r="A118" s="235" t="s">
        <v>1292</v>
      </c>
      <c r="B118" s="235"/>
      <c r="C118" s="204"/>
      <c r="D118" s="204"/>
      <c r="E118" s="210"/>
      <c r="F118" s="258"/>
      <c r="G118" s="210"/>
      <c r="H118" s="210"/>
      <c r="I118" s="210"/>
      <c r="J118" s="210"/>
      <c r="K118" s="210"/>
      <c r="L118" s="210"/>
      <c r="M118" s="157"/>
      <c r="N118" s="210"/>
    </row>
    <row r="119" spans="1:15" s="34" customFormat="1" ht="172.95" customHeight="1" outlineLevel="1" x14ac:dyDescent="0.3">
      <c r="A119" s="250">
        <f>A115+1</f>
        <v>82</v>
      </c>
      <c r="B119" s="31" t="s">
        <v>1351</v>
      </c>
      <c r="C119" s="61" t="str">
        <f ca="1">IF(OR(Kerngegevens!$M$51=2,Kerngegevens!$M$51=4,Kerngegevens!$M$51=5),"N/A, wegens auditflow "&amp; Kerngegevens!K$51,IF(Kerngegevens!$M$51&gt;=6,"Geen auditflow ingevuld m.b.t. risico 2","Vragen van toepassing, wegens auditflow "&amp; Kerngegevens!K$51))</f>
        <v>Geen auditflow ingevuld m.b.t. risico 2</v>
      </c>
      <c r="D119" s="31" t="s">
        <v>425</v>
      </c>
      <c r="E119" s="15" t="s">
        <v>632</v>
      </c>
      <c r="F119" s="255"/>
      <c r="G119" s="19"/>
      <c r="H119" s="19"/>
      <c r="I119" s="19"/>
      <c r="J119" s="19"/>
      <c r="K119" s="19"/>
      <c r="L119" s="19"/>
      <c r="M119" s="157"/>
      <c r="N119" s="19"/>
    </row>
    <row r="120" spans="1:15" ht="129.6" customHeight="1" outlineLevel="1" x14ac:dyDescent="0.3">
      <c r="A120" s="250">
        <f>A119+1</f>
        <v>83</v>
      </c>
      <c r="B120" s="419" t="s">
        <v>1295</v>
      </c>
      <c r="C120" s="61"/>
      <c r="D120" s="419" t="s">
        <v>1326</v>
      </c>
      <c r="E120" s="15" t="s">
        <v>1294</v>
      </c>
      <c r="F120" s="255"/>
      <c r="G120" s="19"/>
      <c r="H120" s="19"/>
      <c r="I120" s="19"/>
      <c r="J120" s="19"/>
      <c r="K120" s="19"/>
      <c r="L120" s="19"/>
      <c r="M120" s="157"/>
      <c r="N120" s="19"/>
      <c r="O120" s="34"/>
    </row>
    <row r="121" spans="1:15" s="34" customFormat="1" ht="259.2" customHeight="1" outlineLevel="1" x14ac:dyDescent="0.3">
      <c r="A121" s="250">
        <f>A120+1</f>
        <v>84</v>
      </c>
      <c r="B121" s="31" t="s">
        <v>1353</v>
      </c>
      <c r="C121" s="61"/>
      <c r="D121" s="31" t="s">
        <v>1327</v>
      </c>
      <c r="E121" s="15" t="s">
        <v>634</v>
      </c>
      <c r="F121" s="256"/>
      <c r="G121" s="19"/>
      <c r="H121" s="19"/>
      <c r="I121" s="19"/>
      <c r="J121" s="19"/>
      <c r="K121" s="19"/>
      <c r="L121" s="19"/>
      <c r="M121" s="157"/>
      <c r="N121" s="19"/>
    </row>
    <row r="122" spans="1:15" s="34" customFormat="1" ht="144" customHeight="1" outlineLevel="1" x14ac:dyDescent="0.3">
      <c r="A122" s="250">
        <f>A121+1</f>
        <v>85</v>
      </c>
      <c r="B122" s="419" t="s">
        <v>1356</v>
      </c>
      <c r="C122" s="61"/>
      <c r="D122" s="31" t="s">
        <v>427</v>
      </c>
      <c r="E122" s="15" t="s">
        <v>633</v>
      </c>
      <c r="F122" s="255"/>
      <c r="G122" s="19"/>
      <c r="H122" s="19"/>
      <c r="I122" s="19"/>
      <c r="J122" s="19"/>
      <c r="K122" s="19"/>
      <c r="L122" s="19"/>
      <c r="M122" s="157"/>
      <c r="N122" s="19"/>
    </row>
    <row r="123" spans="1:15" s="34" customFormat="1" ht="201.6" customHeight="1" outlineLevel="1" x14ac:dyDescent="0.3">
      <c r="A123" s="250">
        <f>A122+1</f>
        <v>86</v>
      </c>
      <c r="B123" s="419" t="s">
        <v>1357</v>
      </c>
      <c r="C123" s="61"/>
      <c r="D123" s="31" t="s">
        <v>426</v>
      </c>
      <c r="E123" s="15" t="s">
        <v>494</v>
      </c>
      <c r="F123" s="255"/>
      <c r="G123" s="19"/>
      <c r="H123" s="19"/>
      <c r="I123" s="19"/>
      <c r="J123" s="19"/>
      <c r="K123" s="19"/>
      <c r="L123" s="19"/>
      <c r="M123" s="157"/>
      <c r="N123" s="19"/>
    </row>
    <row r="124" spans="1:15" s="34" customFormat="1" ht="72" customHeight="1" outlineLevel="1" x14ac:dyDescent="0.3">
      <c r="A124" s="250">
        <f>A123+1</f>
        <v>87</v>
      </c>
      <c r="B124" s="31" t="s">
        <v>690</v>
      </c>
      <c r="C124" s="61"/>
      <c r="D124" s="31" t="s">
        <v>635</v>
      </c>
      <c r="E124" s="15" t="s">
        <v>565</v>
      </c>
      <c r="F124" s="255"/>
      <c r="G124" s="19"/>
      <c r="H124" s="19"/>
      <c r="I124" s="19"/>
      <c r="J124" s="19"/>
      <c r="K124" s="19"/>
      <c r="L124" s="19"/>
      <c r="M124" s="157"/>
      <c r="N124" s="19"/>
    </row>
    <row r="125" spans="1:15" s="34" customFormat="1" ht="43.2" customHeight="1" outlineLevel="1" x14ac:dyDescent="0.3">
      <c r="A125" s="250"/>
      <c r="B125" s="31" t="s">
        <v>691</v>
      </c>
      <c r="C125" s="61"/>
      <c r="D125" s="31"/>
      <c r="E125" s="15"/>
      <c r="F125" s="19"/>
      <c r="G125" s="19"/>
      <c r="H125" s="19"/>
      <c r="I125" s="19"/>
      <c r="J125" s="19"/>
      <c r="K125" s="19"/>
      <c r="L125" s="19"/>
      <c r="M125" s="157"/>
      <c r="N125" s="19"/>
    </row>
    <row r="126" spans="1:15" s="34" customFormat="1" ht="28.95" customHeight="1" outlineLevel="1" x14ac:dyDescent="0.3">
      <c r="A126" s="250">
        <f>A124+1</f>
        <v>88</v>
      </c>
      <c r="B126" s="31" t="s">
        <v>636</v>
      </c>
      <c r="C126" s="61"/>
      <c r="D126" s="31" t="s">
        <v>197</v>
      </c>
      <c r="E126" s="83"/>
      <c r="F126" s="19"/>
      <c r="G126" s="19"/>
      <c r="H126" s="19"/>
      <c r="I126" s="19"/>
      <c r="J126" s="19"/>
      <c r="K126" s="19"/>
      <c r="L126" s="19"/>
      <c r="M126" s="157"/>
      <c r="N126" s="19"/>
    </row>
    <row r="127" spans="1:15" s="34" customFormat="1" ht="28.95" customHeight="1" outlineLevel="1" x14ac:dyDescent="0.3">
      <c r="A127" s="250">
        <f>A126+1</f>
        <v>89</v>
      </c>
      <c r="B127" s="31" t="s">
        <v>637</v>
      </c>
      <c r="C127" s="61"/>
      <c r="D127" s="31" t="s">
        <v>1328</v>
      </c>
      <c r="E127" s="83"/>
      <c r="F127" s="19"/>
      <c r="G127" s="19"/>
      <c r="H127" s="19"/>
      <c r="I127" s="19"/>
      <c r="J127" s="19"/>
      <c r="K127" s="19"/>
      <c r="L127" s="19"/>
      <c r="M127" s="157"/>
      <c r="N127" s="19"/>
    </row>
    <row r="128" spans="1:15" s="34" customFormat="1" ht="72" customHeight="1" outlineLevel="1" x14ac:dyDescent="0.3">
      <c r="A128" s="250">
        <f>A127+1</f>
        <v>90</v>
      </c>
      <c r="B128" s="31" t="s">
        <v>639</v>
      </c>
      <c r="C128" s="61"/>
      <c r="D128" s="31" t="s">
        <v>1329</v>
      </c>
      <c r="E128" s="83"/>
      <c r="F128" s="19"/>
      <c r="G128" s="19"/>
      <c r="H128" s="19"/>
      <c r="I128" s="19"/>
      <c r="J128" s="19"/>
      <c r="K128" s="19"/>
      <c r="L128" s="19"/>
      <c r="M128" s="157"/>
      <c r="N128" s="19"/>
    </row>
    <row r="129" spans="1:14" s="34" customFormat="1" ht="57.6" customHeight="1" outlineLevel="1" x14ac:dyDescent="0.3">
      <c r="A129" s="250">
        <f>A128+1</f>
        <v>91</v>
      </c>
      <c r="B129" s="31" t="s">
        <v>638</v>
      </c>
      <c r="C129" s="61"/>
      <c r="D129" s="31" t="s">
        <v>1330</v>
      </c>
      <c r="E129" s="83"/>
      <c r="F129" s="19"/>
      <c r="G129" s="19"/>
      <c r="H129" s="19"/>
      <c r="I129" s="19"/>
      <c r="J129" s="19"/>
      <c r="K129" s="19"/>
      <c r="L129" s="19"/>
      <c r="M129" s="157"/>
      <c r="N129" s="19"/>
    </row>
    <row r="130" spans="1:14" s="34" customFormat="1" ht="28.95" customHeight="1" outlineLevel="1" x14ac:dyDescent="0.3">
      <c r="A130" s="250">
        <f>A129+1</f>
        <v>92</v>
      </c>
      <c r="B130" s="31" t="s">
        <v>592</v>
      </c>
      <c r="C130" s="61"/>
      <c r="D130" s="31" t="s">
        <v>196</v>
      </c>
      <c r="E130" s="83"/>
      <c r="F130" s="19"/>
      <c r="G130" s="19"/>
      <c r="H130" s="19"/>
      <c r="I130" s="19"/>
      <c r="J130" s="19"/>
      <c r="K130" s="19"/>
      <c r="L130" s="19"/>
      <c r="M130" s="157"/>
      <c r="N130" s="19"/>
    </row>
    <row r="131" spans="1:14" s="34" customFormat="1" ht="43.2" customHeight="1" outlineLevel="1" x14ac:dyDescent="0.3">
      <c r="A131" s="250">
        <f>A130+1</f>
        <v>93</v>
      </c>
      <c r="B131" s="31" t="s">
        <v>640</v>
      </c>
      <c r="C131" s="61"/>
      <c r="D131" s="31" t="s">
        <v>198</v>
      </c>
      <c r="E131" s="83"/>
      <c r="F131" s="256"/>
      <c r="G131" s="19"/>
      <c r="H131" s="19"/>
      <c r="I131" s="19"/>
      <c r="J131" s="19"/>
      <c r="K131" s="19"/>
      <c r="L131" s="19"/>
      <c r="M131" s="157"/>
      <c r="N131" s="19"/>
    </row>
    <row r="132" spans="1:14" s="34" customFormat="1" ht="14.4" customHeight="1" x14ac:dyDescent="0.3">
      <c r="A132" s="235" t="s">
        <v>1350</v>
      </c>
      <c r="B132" s="235"/>
      <c r="C132" s="204"/>
      <c r="D132" s="204"/>
      <c r="E132" s="210"/>
      <c r="F132" s="258"/>
      <c r="G132" s="210"/>
      <c r="H132" s="210"/>
      <c r="I132" s="210"/>
      <c r="J132" s="210"/>
      <c r="K132" s="210"/>
      <c r="L132" s="210"/>
      <c r="M132" s="157"/>
      <c r="N132" s="210"/>
    </row>
    <row r="133" spans="1:14" s="34" customFormat="1" ht="100.95" customHeight="1" outlineLevel="1" x14ac:dyDescent="0.3">
      <c r="A133" s="250">
        <f>A131+1</f>
        <v>94</v>
      </c>
      <c r="B133" s="31" t="s">
        <v>1354</v>
      </c>
      <c r="C133" s="61" t="str">
        <f ca="1">IF(OR(Kerngegevens!$M$51=2,Kerngegevens!$M$51=4,Kerngegevens!$M$51=5),"N/A, wegens auditflow "&amp; Kerngegevens!K$51,IF(Kerngegevens!$M$51&gt;=6,"Geen auditflow ingevuld m.b.t. risico 2","Vragen van toepassing, wegens auditflow "&amp; Kerngegevens!K$51))</f>
        <v>Geen auditflow ingevuld m.b.t. risico 2</v>
      </c>
      <c r="D133" s="31"/>
      <c r="E133" s="15" t="s">
        <v>641</v>
      </c>
      <c r="F133" s="255"/>
      <c r="G133" s="19"/>
      <c r="H133" s="19"/>
      <c r="I133" s="19"/>
      <c r="J133" s="19"/>
      <c r="K133" s="19"/>
      <c r="L133" s="19"/>
      <c r="M133" s="157"/>
      <c r="N133" s="19"/>
    </row>
    <row r="134" spans="1:14" s="34" customFormat="1" ht="57.6" customHeight="1" outlineLevel="1" x14ac:dyDescent="0.3">
      <c r="A134" s="250">
        <f>A133+1</f>
        <v>95</v>
      </c>
      <c r="B134" s="419" t="s">
        <v>1355</v>
      </c>
      <c r="C134" s="61"/>
      <c r="D134" s="31" t="s">
        <v>277</v>
      </c>
      <c r="E134" s="15" t="s">
        <v>399</v>
      </c>
      <c r="F134" s="255"/>
      <c r="G134" s="19"/>
      <c r="H134" s="19"/>
      <c r="I134" s="19"/>
      <c r="J134" s="19"/>
      <c r="K134" s="19"/>
      <c r="L134" s="19"/>
      <c r="M134" s="157"/>
      <c r="N134" s="19"/>
    </row>
    <row r="135" spans="1:14" s="34" customFormat="1" ht="201.6" customHeight="1" outlineLevel="1" x14ac:dyDescent="0.3">
      <c r="A135" s="250">
        <f>A134+1</f>
        <v>96</v>
      </c>
      <c r="B135" s="31" t="s">
        <v>692</v>
      </c>
      <c r="C135" s="61"/>
      <c r="D135" s="31" t="s">
        <v>276</v>
      </c>
      <c r="E135" s="15" t="s">
        <v>642</v>
      </c>
      <c r="F135" s="255"/>
      <c r="G135" s="19"/>
      <c r="H135" s="19"/>
      <c r="I135" s="19"/>
      <c r="J135" s="19"/>
      <c r="K135" s="19"/>
      <c r="L135" s="19"/>
      <c r="M135" s="157"/>
      <c r="N135" s="19"/>
    </row>
    <row r="136" spans="1:14" s="34" customFormat="1" ht="57.6" customHeight="1" outlineLevel="1" x14ac:dyDescent="0.3">
      <c r="A136" s="250">
        <f t="shared" ref="A136:A139" si="5">A135+1</f>
        <v>97</v>
      </c>
      <c r="B136" s="31" t="s">
        <v>643</v>
      </c>
      <c r="C136" s="61"/>
      <c r="D136" s="31" t="s">
        <v>428</v>
      </c>
      <c r="E136" s="15" t="s">
        <v>431</v>
      </c>
      <c r="F136" s="255"/>
      <c r="G136" s="19"/>
      <c r="H136" s="19"/>
      <c r="I136" s="19"/>
      <c r="J136" s="19"/>
      <c r="K136" s="19"/>
      <c r="L136" s="19"/>
      <c r="M136" s="157"/>
      <c r="N136" s="19"/>
    </row>
    <row r="137" spans="1:14" s="34" customFormat="1" ht="144" customHeight="1" outlineLevel="1" x14ac:dyDescent="0.3">
      <c r="A137" s="250">
        <f>A136+1</f>
        <v>98</v>
      </c>
      <c r="B137" s="31" t="s">
        <v>644</v>
      </c>
      <c r="C137" s="61"/>
      <c r="D137" s="31" t="s">
        <v>438</v>
      </c>
      <c r="E137" s="15" t="s">
        <v>662</v>
      </c>
      <c r="F137" s="255"/>
      <c r="G137" s="19"/>
      <c r="H137" s="19"/>
      <c r="I137" s="19"/>
      <c r="J137" s="19"/>
      <c r="K137" s="19"/>
      <c r="L137" s="19"/>
      <c r="M137" s="157"/>
      <c r="N137" s="19"/>
    </row>
    <row r="138" spans="1:14" s="34" customFormat="1" ht="72" customHeight="1" outlineLevel="1" x14ac:dyDescent="0.3">
      <c r="A138" s="250">
        <f t="shared" si="5"/>
        <v>99</v>
      </c>
      <c r="B138" s="31" t="s">
        <v>693</v>
      </c>
      <c r="C138" s="61"/>
      <c r="D138" s="31" t="s">
        <v>429</v>
      </c>
      <c r="E138" s="15" t="s">
        <v>432</v>
      </c>
      <c r="F138" s="255"/>
      <c r="G138" s="19"/>
      <c r="H138" s="19"/>
      <c r="I138" s="19"/>
      <c r="J138" s="19"/>
      <c r="K138" s="19"/>
      <c r="L138" s="19"/>
      <c r="M138" s="157"/>
      <c r="N138" s="19"/>
    </row>
    <row r="139" spans="1:14" s="34" customFormat="1" ht="57.6" customHeight="1" outlineLevel="1" x14ac:dyDescent="0.3">
      <c r="A139" s="250">
        <f t="shared" si="5"/>
        <v>100</v>
      </c>
      <c r="B139" s="31" t="s">
        <v>694</v>
      </c>
      <c r="C139" s="61"/>
      <c r="D139" s="31" t="s">
        <v>430</v>
      </c>
      <c r="E139" s="15" t="s">
        <v>433</v>
      </c>
      <c r="F139" s="255"/>
      <c r="G139" s="19"/>
      <c r="H139" s="19"/>
      <c r="I139" s="19"/>
      <c r="J139" s="19"/>
      <c r="K139" s="19"/>
      <c r="L139" s="19"/>
      <c r="M139" s="157"/>
      <c r="N139" s="19"/>
    </row>
    <row r="140" spans="1:14" s="34" customFormat="1" ht="14.4" customHeight="1" x14ac:dyDescent="0.3">
      <c r="A140" s="235" t="s">
        <v>1297</v>
      </c>
      <c r="B140" s="235"/>
      <c r="C140" s="204"/>
      <c r="D140" s="204"/>
      <c r="E140" s="210"/>
      <c r="F140" s="258"/>
      <c r="G140" s="210"/>
      <c r="H140" s="210"/>
      <c r="I140" s="210"/>
      <c r="J140" s="210"/>
      <c r="K140" s="210"/>
      <c r="L140" s="210"/>
      <c r="M140" s="157"/>
      <c r="N140" s="210"/>
    </row>
    <row r="141" spans="1:14" s="34" customFormat="1" ht="43.2" outlineLevel="1" x14ac:dyDescent="0.3">
      <c r="A141" s="250">
        <f>A139+1</f>
        <v>101</v>
      </c>
      <c r="B141" s="419" t="s">
        <v>1360</v>
      </c>
      <c r="C141" s="61" t="str">
        <f ca="1">IF(OR(Kerngegevens!$M$51=2,Kerngegevens!$M$51=4,Kerngegevens!$M$51=5),"N/A, wegens auditflow "&amp; Kerngegevens!K$51,IF(Kerngegevens!$M$51&gt;=6,"Geen auditflow ingevuld m.b.t. risico 2","Vragen van toepassing, wegens auditflow "&amp; Kerngegevens!K$51))</f>
        <v>Geen auditflow ingevuld m.b.t. risico 2</v>
      </c>
      <c r="D141" s="419" t="s">
        <v>1301</v>
      </c>
      <c r="E141" s="419" t="s">
        <v>1306</v>
      </c>
      <c r="F141" s="255"/>
      <c r="G141" s="19"/>
      <c r="H141" s="19"/>
      <c r="I141" s="19"/>
      <c r="J141" s="19"/>
      <c r="K141" s="19"/>
      <c r="L141" s="19"/>
      <c r="M141" s="157"/>
      <c r="N141" s="19"/>
    </row>
    <row r="142" spans="1:14" s="34" customFormat="1" ht="43.2" customHeight="1" outlineLevel="1" x14ac:dyDescent="0.3">
      <c r="A142" s="250">
        <f>A141+1</f>
        <v>102</v>
      </c>
      <c r="B142" s="419" t="s">
        <v>1311</v>
      </c>
      <c r="C142" s="61"/>
      <c r="D142" s="419" t="s">
        <v>1302</v>
      </c>
      <c r="E142" s="419" t="s">
        <v>1307</v>
      </c>
      <c r="F142" s="255"/>
      <c r="G142" s="19"/>
      <c r="H142" s="19"/>
      <c r="I142" s="19"/>
      <c r="J142" s="19"/>
      <c r="K142" s="19"/>
      <c r="L142" s="19"/>
      <c r="M142" s="157"/>
      <c r="N142" s="19"/>
    </row>
    <row r="143" spans="1:14" s="34" customFormat="1" ht="201.6" customHeight="1" outlineLevel="1" x14ac:dyDescent="0.3">
      <c r="A143" s="250">
        <f>A142+1</f>
        <v>103</v>
      </c>
      <c r="B143" s="419" t="s">
        <v>1312</v>
      </c>
      <c r="C143" s="61"/>
      <c r="D143" s="419" t="s">
        <v>1303</v>
      </c>
      <c r="E143" s="419" t="s">
        <v>1308</v>
      </c>
      <c r="F143" s="255"/>
      <c r="G143" s="19"/>
      <c r="H143" s="19"/>
      <c r="I143" s="19"/>
      <c r="J143" s="19"/>
      <c r="K143" s="19"/>
      <c r="L143" s="19"/>
      <c r="M143" s="157"/>
      <c r="N143" s="161"/>
    </row>
    <row r="144" spans="1:14" s="34" customFormat="1" ht="72" customHeight="1" outlineLevel="1" x14ac:dyDescent="0.3">
      <c r="A144" s="250">
        <f>A143+1</f>
        <v>104</v>
      </c>
      <c r="B144" s="419" t="s">
        <v>1313</v>
      </c>
      <c r="C144" s="61"/>
      <c r="D144" s="419" t="s">
        <v>1304</v>
      </c>
      <c r="E144" s="419" t="s">
        <v>1309</v>
      </c>
      <c r="F144" s="255"/>
      <c r="G144" s="19"/>
      <c r="H144" s="19"/>
      <c r="I144" s="19"/>
      <c r="J144" s="19"/>
      <c r="K144" s="19"/>
      <c r="L144" s="19"/>
      <c r="M144" s="157"/>
      <c r="N144" s="161"/>
    </row>
    <row r="145" spans="1:14" s="34" customFormat="1" ht="158.4" customHeight="1" outlineLevel="1" x14ac:dyDescent="0.3">
      <c r="A145" s="250">
        <f>A144+1</f>
        <v>105</v>
      </c>
      <c r="B145" s="419" t="s">
        <v>1314</v>
      </c>
      <c r="C145" s="61"/>
      <c r="D145" s="30" t="s">
        <v>1305</v>
      </c>
      <c r="E145" s="30" t="s">
        <v>1310</v>
      </c>
      <c r="F145" s="255"/>
      <c r="G145" s="19"/>
      <c r="H145" s="19"/>
      <c r="I145" s="19"/>
      <c r="J145" s="19"/>
      <c r="K145" s="19"/>
      <c r="L145" s="19"/>
      <c r="M145" s="157"/>
      <c r="N145" s="19"/>
    </row>
    <row r="146" spans="1:14" s="34" customFormat="1" ht="14.4" customHeight="1" x14ac:dyDescent="0.3">
      <c r="A146" s="235" t="s">
        <v>1298</v>
      </c>
      <c r="B146" s="235"/>
      <c r="C146" s="204"/>
      <c r="D146" s="204"/>
      <c r="E146" s="210"/>
      <c r="F146" s="258"/>
      <c r="G146" s="210"/>
      <c r="H146" s="210"/>
      <c r="I146" s="210"/>
      <c r="J146" s="210"/>
      <c r="K146" s="210"/>
      <c r="L146" s="210"/>
      <c r="M146" s="157"/>
      <c r="N146" s="210"/>
    </row>
    <row r="147" spans="1:14" s="34" customFormat="1" ht="43.2" outlineLevel="1" x14ac:dyDescent="0.3">
      <c r="A147" s="250">
        <f>A139+1</f>
        <v>101</v>
      </c>
      <c r="B147" s="31" t="s">
        <v>922</v>
      </c>
      <c r="C147" s="61" t="str">
        <f ca="1">IF(OR(Kerngegevens!$M$51=2,Kerngegevens!$M$51=4,Kerngegevens!$M$51=5),"N/A, wegens auditflow "&amp; Kerngegevens!K$51,IF(Kerngegevens!$M$51&gt;=6,"Geen auditflow ingevuld m.b.t. risico 2","Vragen van toepassing, wegens auditflow "&amp; Kerngegevens!K$51))</f>
        <v>Geen auditflow ingevuld m.b.t. risico 2</v>
      </c>
      <c r="D147" s="31" t="s">
        <v>1331</v>
      </c>
      <c r="E147" s="158" t="s">
        <v>434</v>
      </c>
      <c r="F147" s="255"/>
      <c r="G147" s="19"/>
      <c r="H147" s="19"/>
      <c r="I147" s="19"/>
      <c r="J147" s="19"/>
      <c r="K147" s="19"/>
      <c r="L147" s="19"/>
      <c r="M147" s="157"/>
      <c r="N147" s="19"/>
    </row>
    <row r="148" spans="1:14" s="34" customFormat="1" ht="57.6" customHeight="1" outlineLevel="1" x14ac:dyDescent="0.3">
      <c r="A148" s="250">
        <f>A147+1</f>
        <v>102</v>
      </c>
      <c r="B148" s="31" t="s">
        <v>695</v>
      </c>
      <c r="C148" s="61"/>
      <c r="D148" s="31" t="s">
        <v>1332</v>
      </c>
      <c r="E148" s="158" t="s">
        <v>435</v>
      </c>
      <c r="F148" s="255"/>
      <c r="G148" s="19"/>
      <c r="H148" s="19"/>
      <c r="I148" s="19"/>
      <c r="J148" s="19"/>
      <c r="K148" s="19"/>
      <c r="L148" s="19"/>
      <c r="M148" s="157"/>
      <c r="N148" s="19"/>
    </row>
    <row r="149" spans="1:14" s="34" customFormat="1" ht="43.2" customHeight="1" outlineLevel="1" x14ac:dyDescent="0.3">
      <c r="A149" s="250">
        <f>A148+1</f>
        <v>103</v>
      </c>
      <c r="B149" s="31" t="s">
        <v>645</v>
      </c>
      <c r="C149" s="61"/>
      <c r="D149" s="31" t="s">
        <v>1333</v>
      </c>
      <c r="E149" s="158" t="s">
        <v>436</v>
      </c>
      <c r="F149" s="255"/>
      <c r="G149" s="19"/>
      <c r="H149" s="19"/>
      <c r="I149" s="19"/>
      <c r="J149" s="19"/>
      <c r="K149" s="19"/>
      <c r="L149" s="19"/>
      <c r="M149" s="157"/>
      <c r="N149" s="19"/>
    </row>
    <row r="150" spans="1:14" s="34" customFormat="1" ht="57.6" customHeight="1" outlineLevel="1" x14ac:dyDescent="0.3">
      <c r="A150" s="250">
        <f>A149+1</f>
        <v>104</v>
      </c>
      <c r="B150" s="31" t="s">
        <v>646</v>
      </c>
      <c r="C150" s="61"/>
      <c r="D150" s="31" t="s">
        <v>1334</v>
      </c>
      <c r="E150" s="158" t="s">
        <v>437</v>
      </c>
      <c r="F150" s="255"/>
      <c r="G150" s="19"/>
      <c r="H150" s="19"/>
      <c r="I150" s="19"/>
      <c r="J150" s="19"/>
      <c r="K150" s="19"/>
      <c r="L150" s="19"/>
      <c r="M150" s="157"/>
      <c r="N150" s="161"/>
    </row>
    <row r="151" spans="1:14" s="34" customFormat="1" ht="100.95" customHeight="1" outlineLevel="1" x14ac:dyDescent="0.3">
      <c r="A151" s="250">
        <f>A150+1</f>
        <v>105</v>
      </c>
      <c r="B151" s="31" t="s">
        <v>701</v>
      </c>
      <c r="C151" s="61"/>
      <c r="D151" s="31" t="s">
        <v>419</v>
      </c>
      <c r="E151" s="158" t="s">
        <v>420</v>
      </c>
      <c r="F151" s="255"/>
      <c r="G151" s="19"/>
      <c r="H151" s="19"/>
      <c r="I151" s="19"/>
      <c r="J151" s="19"/>
      <c r="K151" s="19"/>
      <c r="L151" s="19"/>
      <c r="M151" s="157"/>
      <c r="N151" s="161"/>
    </row>
    <row r="152" spans="1:14" s="34" customFormat="1" ht="14.4" customHeight="1" x14ac:dyDescent="0.3">
      <c r="A152" s="235" t="s">
        <v>1299</v>
      </c>
      <c r="B152" s="235"/>
      <c r="C152" s="204"/>
      <c r="D152" s="204"/>
      <c r="E152" s="210"/>
      <c r="F152" s="258"/>
      <c r="G152" s="210"/>
      <c r="H152" s="210"/>
      <c r="I152" s="210"/>
      <c r="J152" s="210"/>
      <c r="K152" s="210"/>
      <c r="L152" s="210"/>
      <c r="M152" s="157"/>
      <c r="N152" s="210"/>
    </row>
    <row r="153" spans="1:14" s="34" customFormat="1" ht="100.8" outlineLevel="1" x14ac:dyDescent="0.3">
      <c r="A153" s="250">
        <f>A151+1</f>
        <v>106</v>
      </c>
      <c r="B153" s="31" t="s">
        <v>1363</v>
      </c>
      <c r="C153" s="61" t="str">
        <f ca="1">IF(OR(Kerngegevens!$M$51=2,Kerngegevens!$M$51=4,Kerngegevens!$M$51=5),"N/A, wegens auditflow "&amp; Kerngegevens!K$51,IF(Kerngegevens!$M$51&gt;=6,"Geen auditflow ingevuld m.b.t. risico 2","Vragen van toepassing, wegens auditflow "&amp; Kerngegevens!K$51))</f>
        <v>Geen auditflow ingevuld m.b.t. risico 2</v>
      </c>
      <c r="D153" s="151"/>
      <c r="E153" s="19" t="s">
        <v>641</v>
      </c>
      <c r="F153" s="255"/>
      <c r="G153" s="19"/>
      <c r="H153" s="19"/>
      <c r="I153" s="19"/>
      <c r="J153" s="19"/>
      <c r="K153" s="19"/>
      <c r="L153" s="19"/>
      <c r="M153" s="157"/>
      <c r="N153" s="19"/>
    </row>
    <row r="154" spans="1:14" s="34" customFormat="1" ht="57.6" customHeight="1" outlineLevel="1" x14ac:dyDescent="0.3">
      <c r="A154" s="250">
        <f>A153+1</f>
        <v>107</v>
      </c>
      <c r="B154" s="424" t="s">
        <v>1355</v>
      </c>
      <c r="C154" s="61"/>
      <c r="D154" s="31" t="s">
        <v>277</v>
      </c>
      <c r="E154" s="19" t="s">
        <v>399</v>
      </c>
      <c r="F154" s="255"/>
      <c r="G154" s="19"/>
      <c r="H154" s="19"/>
      <c r="I154" s="19"/>
      <c r="J154" s="19"/>
      <c r="K154" s="19"/>
      <c r="L154" s="19"/>
      <c r="M154" s="157"/>
      <c r="N154" s="19"/>
    </row>
    <row r="155" spans="1:14" s="34" customFormat="1" ht="201.6" customHeight="1" outlineLevel="1" x14ac:dyDescent="0.3">
      <c r="A155" s="250">
        <f>A154+1</f>
        <v>108</v>
      </c>
      <c r="B155" s="31" t="s">
        <v>692</v>
      </c>
      <c r="C155" s="61"/>
      <c r="D155" s="31" t="s">
        <v>276</v>
      </c>
      <c r="E155" s="19" t="s">
        <v>648</v>
      </c>
      <c r="F155" s="255"/>
      <c r="G155" s="19"/>
      <c r="H155" s="19"/>
      <c r="I155" s="19"/>
      <c r="J155" s="19"/>
      <c r="K155" s="19"/>
      <c r="L155" s="19"/>
      <c r="M155" s="157"/>
      <c r="N155" s="19"/>
    </row>
    <row r="156" spans="1:14" s="34" customFormat="1" ht="57.6" customHeight="1" outlineLevel="1" x14ac:dyDescent="0.3">
      <c r="A156" s="250">
        <f>A155+1</f>
        <v>109</v>
      </c>
      <c r="B156" s="31" t="s">
        <v>643</v>
      </c>
      <c r="C156" s="61"/>
      <c r="D156" s="31" t="s">
        <v>428</v>
      </c>
      <c r="E156" s="158" t="s">
        <v>431</v>
      </c>
      <c r="F156" s="255"/>
      <c r="G156" s="19"/>
      <c r="H156" s="19"/>
      <c r="I156" s="19"/>
      <c r="J156" s="19"/>
      <c r="K156" s="19"/>
      <c r="L156" s="19"/>
      <c r="M156" s="157"/>
      <c r="N156" s="19"/>
    </row>
    <row r="157" spans="1:14" s="34" customFormat="1" ht="144" customHeight="1" outlineLevel="1" x14ac:dyDescent="0.3">
      <c r="A157" s="250">
        <f t="shared" ref="A157:A158" si="6">A156+1</f>
        <v>110</v>
      </c>
      <c r="B157" s="31" t="s">
        <v>644</v>
      </c>
      <c r="C157" s="61"/>
      <c r="D157" s="31" t="s">
        <v>438</v>
      </c>
      <c r="E157" s="19" t="s">
        <v>661</v>
      </c>
      <c r="F157" s="255"/>
      <c r="G157" s="19"/>
      <c r="H157" s="19"/>
      <c r="I157" s="19"/>
      <c r="J157" s="19"/>
      <c r="K157" s="19"/>
      <c r="L157" s="19"/>
      <c r="M157" s="157"/>
      <c r="N157" s="19"/>
    </row>
    <row r="158" spans="1:14" s="34" customFormat="1" ht="72" customHeight="1" outlineLevel="1" x14ac:dyDescent="0.3">
      <c r="A158" s="250">
        <f t="shared" si="6"/>
        <v>111</v>
      </c>
      <c r="B158" s="19" t="s">
        <v>696</v>
      </c>
      <c r="C158" s="61"/>
      <c r="D158" s="31" t="s">
        <v>429</v>
      </c>
      <c r="E158" s="158" t="s">
        <v>432</v>
      </c>
      <c r="F158" s="255"/>
      <c r="G158" s="19"/>
      <c r="H158" s="19"/>
      <c r="I158" s="19"/>
      <c r="J158" s="19"/>
      <c r="K158" s="19"/>
      <c r="L158" s="19"/>
      <c r="M158" s="157"/>
      <c r="N158" s="19"/>
    </row>
    <row r="159" spans="1:14" s="34" customFormat="1" ht="28.95" customHeight="1" outlineLevel="1" x14ac:dyDescent="0.3">
      <c r="A159" s="250">
        <f>A158+1</f>
        <v>112</v>
      </c>
      <c r="B159" s="31" t="s">
        <v>697</v>
      </c>
      <c r="C159" s="61"/>
      <c r="D159" s="31" t="s">
        <v>439</v>
      </c>
      <c r="E159" s="158" t="s">
        <v>440</v>
      </c>
      <c r="F159" s="255"/>
      <c r="G159" s="19"/>
      <c r="H159" s="19"/>
      <c r="I159" s="19"/>
      <c r="J159" s="19"/>
      <c r="K159" s="19"/>
      <c r="L159" s="19"/>
      <c r="M159" s="157"/>
      <c r="N159" s="19"/>
    </row>
    <row r="160" spans="1:14" s="34" customFormat="1" ht="57.6" customHeight="1" outlineLevel="1" x14ac:dyDescent="0.3">
      <c r="A160" s="250">
        <f>A159+1</f>
        <v>113</v>
      </c>
      <c r="B160" s="31" t="s">
        <v>694</v>
      </c>
      <c r="C160" s="61"/>
      <c r="D160" s="31" t="s">
        <v>430</v>
      </c>
      <c r="E160" s="158" t="s">
        <v>433</v>
      </c>
      <c r="F160" s="255"/>
      <c r="G160" s="19"/>
      <c r="H160" s="19"/>
      <c r="I160" s="19"/>
      <c r="J160" s="19"/>
      <c r="K160" s="19"/>
      <c r="L160" s="19"/>
      <c r="M160" s="157"/>
      <c r="N160" s="19"/>
    </row>
    <row r="161" spans="1:23" ht="14.4" customHeight="1" x14ac:dyDescent="0.3">
      <c r="A161" s="235" t="s">
        <v>1300</v>
      </c>
      <c r="B161" s="235"/>
      <c r="C161" s="204"/>
      <c r="D161" s="204"/>
      <c r="E161" s="210"/>
      <c r="F161" s="258"/>
      <c r="G161" s="210"/>
      <c r="H161" s="210"/>
      <c r="I161" s="210"/>
      <c r="J161" s="210"/>
      <c r="K161" s="210"/>
      <c r="L161" s="210"/>
      <c r="M161" s="157"/>
      <c r="N161" s="210"/>
    </row>
    <row r="162" spans="1:23" ht="72" customHeight="1" outlineLevel="1" x14ac:dyDescent="0.3">
      <c r="A162" s="250">
        <f>A160+1</f>
        <v>114</v>
      </c>
      <c r="B162" s="45" t="s">
        <v>698</v>
      </c>
      <c r="C162" s="61" t="str">
        <f ca="1">IF(OR(Kerngegevens!$M$51=2,Kerngegevens!$M$51=4,Kerngegevens!$M$51=5),"N/A, wegens auditflow "&amp; Kerngegevens!K$51,IF(Kerngegevens!$M$51&gt;=6,"Geen auditflow ingevuld m.b.t. risico 2","Vragen van toepassing, wegens auditflow "&amp; Kerngegevens!K$51))</f>
        <v>Geen auditflow ingevuld m.b.t. risico 2</v>
      </c>
      <c r="D162" s="31" t="s">
        <v>441</v>
      </c>
      <c r="E162" s="160" t="s">
        <v>451</v>
      </c>
      <c r="F162" s="255"/>
      <c r="G162" s="19"/>
      <c r="H162" s="19"/>
      <c r="I162" s="19"/>
      <c r="J162" s="19"/>
      <c r="K162" s="19"/>
      <c r="L162" s="19"/>
      <c r="M162" s="157"/>
      <c r="N162" s="19"/>
      <c r="O162" s="34"/>
    </row>
    <row r="163" spans="1:23" ht="115.2" customHeight="1" outlineLevel="1" x14ac:dyDescent="0.3">
      <c r="A163" s="250">
        <f>A162+1</f>
        <v>115</v>
      </c>
      <c r="B163" s="45" t="s">
        <v>924</v>
      </c>
      <c r="C163" s="61"/>
      <c r="D163" s="31" t="s">
        <v>442</v>
      </c>
      <c r="E163" s="160" t="s">
        <v>452</v>
      </c>
      <c r="F163" s="255"/>
      <c r="G163" s="19"/>
      <c r="H163" s="19"/>
      <c r="I163" s="19"/>
      <c r="J163" s="19"/>
      <c r="K163" s="19"/>
      <c r="L163" s="19"/>
      <c r="M163" s="157"/>
      <c r="N163" s="19"/>
      <c r="O163" s="34"/>
    </row>
    <row r="164" spans="1:23" ht="72" customHeight="1" outlineLevel="1" x14ac:dyDescent="0.3">
      <c r="A164" s="250">
        <f>+A163+1</f>
        <v>116</v>
      </c>
      <c r="B164" s="45" t="s">
        <v>699</v>
      </c>
      <c r="C164" s="61"/>
      <c r="D164" s="31" t="s">
        <v>443</v>
      </c>
      <c r="E164" s="160" t="s">
        <v>453</v>
      </c>
      <c r="F164" s="256"/>
      <c r="G164" s="19"/>
      <c r="H164" s="19"/>
      <c r="I164" s="19"/>
      <c r="J164" s="19"/>
      <c r="K164" s="19"/>
      <c r="L164" s="19"/>
      <c r="M164" s="157"/>
      <c r="N164" s="19"/>
      <c r="O164" s="34"/>
    </row>
    <row r="165" spans="1:23" ht="28.95" customHeight="1" outlineLevel="1" x14ac:dyDescent="0.3">
      <c r="A165" s="250">
        <f>+A164+1</f>
        <v>117</v>
      </c>
      <c r="B165" s="31" t="s">
        <v>593</v>
      </c>
      <c r="C165" s="61"/>
      <c r="D165" s="31" t="s">
        <v>444</v>
      </c>
      <c r="E165" s="160"/>
      <c r="F165" s="255"/>
      <c r="G165" s="19"/>
      <c r="H165" s="19"/>
      <c r="I165" s="19"/>
      <c r="J165" s="19"/>
      <c r="K165" s="19"/>
      <c r="L165" s="19"/>
      <c r="M165" s="157"/>
      <c r="N165" s="19"/>
      <c r="O165" s="34"/>
    </row>
    <row r="166" spans="1:23" s="64" customFormat="1" ht="115.2" customHeight="1" outlineLevel="1" x14ac:dyDescent="0.3">
      <c r="A166" s="250">
        <f>A165+1</f>
        <v>118</v>
      </c>
      <c r="B166" s="45" t="s">
        <v>700</v>
      </c>
      <c r="C166" s="61"/>
      <c r="D166" s="31" t="s">
        <v>445</v>
      </c>
      <c r="E166" s="19" t="s">
        <v>454</v>
      </c>
      <c r="F166" s="255"/>
      <c r="G166" s="19"/>
      <c r="H166" s="19"/>
      <c r="I166" s="19"/>
      <c r="J166" s="19"/>
      <c r="K166" s="19"/>
      <c r="L166" s="19"/>
      <c r="M166" s="157"/>
      <c r="N166" s="19"/>
      <c r="O166" s="34"/>
      <c r="P166" s="33"/>
      <c r="Q166" s="33"/>
      <c r="R166" s="33"/>
      <c r="S166" s="33"/>
      <c r="T166" s="33"/>
      <c r="U166" s="33"/>
      <c r="V166" s="33"/>
      <c r="W166" s="33"/>
    </row>
    <row r="167" spans="1:23" s="64" customFormat="1" ht="86.4" customHeight="1" outlineLevel="1" x14ac:dyDescent="0.3">
      <c r="A167" s="250">
        <f>A166+1</f>
        <v>119</v>
      </c>
      <c r="B167" s="45" t="s">
        <v>594</v>
      </c>
      <c r="C167" s="61"/>
      <c r="D167" s="31" t="s">
        <v>455</v>
      </c>
      <c r="E167" s="80" t="s">
        <v>1362</v>
      </c>
      <c r="F167" s="255"/>
      <c r="G167" s="19"/>
      <c r="H167" s="19"/>
      <c r="I167" s="19"/>
      <c r="J167" s="19"/>
      <c r="K167" s="19"/>
      <c r="L167" s="19"/>
      <c r="M167" s="157"/>
      <c r="N167" s="19"/>
      <c r="O167" s="34"/>
      <c r="P167" s="33"/>
      <c r="Q167" s="33"/>
      <c r="R167" s="33"/>
      <c r="S167" s="33"/>
      <c r="T167" s="33"/>
      <c r="U167" s="33"/>
      <c r="V167" s="33"/>
      <c r="W167" s="33"/>
    </row>
    <row r="168" spans="1:23" ht="14.4" customHeight="1" x14ac:dyDescent="0.3">
      <c r="A168" s="234" t="s">
        <v>214</v>
      </c>
      <c r="B168" s="190"/>
      <c r="C168" s="227"/>
      <c r="D168" s="152"/>
      <c r="E168" s="228"/>
      <c r="F168" s="229"/>
      <c r="G168" s="247"/>
      <c r="H168" s="247"/>
      <c r="I168" s="247"/>
      <c r="J168" s="247"/>
      <c r="K168" s="229"/>
      <c r="L168" s="247"/>
      <c r="M168" s="157"/>
      <c r="N168" s="229"/>
    </row>
    <row r="169" spans="1:23" s="34" customFormat="1" ht="14.4" customHeight="1" x14ac:dyDescent="0.3">
      <c r="A169" s="235" t="s">
        <v>1364</v>
      </c>
      <c r="B169" s="235"/>
      <c r="C169" s="204"/>
      <c r="D169" s="204"/>
      <c r="E169" s="210"/>
      <c r="F169" s="258"/>
      <c r="G169" s="210"/>
      <c r="H169" s="210"/>
      <c r="I169" s="210"/>
      <c r="J169" s="210"/>
      <c r="K169" s="210"/>
      <c r="L169" s="210"/>
      <c r="M169" s="157"/>
      <c r="N169" s="210"/>
    </row>
    <row r="170" spans="1:23" s="34" customFormat="1" ht="14.4" customHeight="1" outlineLevel="1" x14ac:dyDescent="0.3">
      <c r="A170" s="565" t="s">
        <v>649</v>
      </c>
      <c r="B170" s="565"/>
      <c r="C170" s="565"/>
      <c r="D170" s="565"/>
      <c r="E170" s="565"/>
      <c r="F170" s="255"/>
      <c r="G170" s="240"/>
      <c r="H170" s="240"/>
      <c r="I170" s="19"/>
      <c r="J170" s="240"/>
      <c r="K170" s="240"/>
      <c r="L170" s="240"/>
      <c r="M170" s="157"/>
      <c r="N170" s="240"/>
    </row>
    <row r="171" spans="1:23" s="34" customFormat="1" ht="216" customHeight="1" outlineLevel="1" x14ac:dyDescent="0.3">
      <c r="A171" s="250">
        <f>A167+1</f>
        <v>120</v>
      </c>
      <c r="B171" s="31" t="s">
        <v>702</v>
      </c>
      <c r="C171" s="16"/>
      <c r="D171" s="31" t="s">
        <v>469</v>
      </c>
      <c r="E171" s="80" t="s">
        <v>456</v>
      </c>
      <c r="F171" s="255"/>
      <c r="G171" s="19"/>
      <c r="H171" s="19"/>
      <c r="I171" s="19"/>
      <c r="J171" s="19"/>
      <c r="K171" s="19"/>
      <c r="L171" s="19"/>
      <c r="M171" s="157"/>
      <c r="N171" s="19"/>
    </row>
    <row r="172" spans="1:23" s="34" customFormat="1" ht="259.2" customHeight="1" outlineLevel="1" x14ac:dyDescent="0.3">
      <c r="A172" s="250">
        <f>A171+1</f>
        <v>121</v>
      </c>
      <c r="B172" s="31" t="s">
        <v>703</v>
      </c>
      <c r="C172" s="16"/>
      <c r="D172" s="31" t="s">
        <v>470</v>
      </c>
      <c r="E172" s="80" t="s">
        <v>457</v>
      </c>
      <c r="F172" s="255"/>
      <c r="G172" s="19"/>
      <c r="H172" s="19"/>
      <c r="I172" s="19"/>
      <c r="J172" s="19"/>
      <c r="K172" s="19"/>
      <c r="L172" s="19"/>
      <c r="M172" s="157"/>
      <c r="N172" s="19"/>
    </row>
    <row r="173" spans="1:23" s="34" customFormat="1" ht="158.4" customHeight="1" outlineLevel="1" x14ac:dyDescent="0.3">
      <c r="A173" s="250">
        <f>A172+1</f>
        <v>122</v>
      </c>
      <c r="B173" s="31" t="s">
        <v>704</v>
      </c>
      <c r="C173" s="16"/>
      <c r="D173" s="31" t="s">
        <v>471</v>
      </c>
      <c r="E173" s="158" t="s">
        <v>458</v>
      </c>
      <c r="F173" s="255"/>
      <c r="G173" s="19"/>
      <c r="H173" s="19"/>
      <c r="I173" s="19"/>
      <c r="J173" s="19"/>
      <c r="K173" s="19"/>
      <c r="L173" s="19"/>
      <c r="M173" s="157"/>
      <c r="N173" s="19"/>
    </row>
    <row r="174" spans="1:23" s="34" customFormat="1" ht="158.4" customHeight="1" outlineLevel="1" x14ac:dyDescent="0.3">
      <c r="A174" s="250">
        <f>A173+1</f>
        <v>123</v>
      </c>
      <c r="B174" s="31" t="s">
        <v>705</v>
      </c>
      <c r="C174" s="16"/>
      <c r="D174" s="31" t="s">
        <v>459</v>
      </c>
      <c r="E174" s="158"/>
      <c r="F174" s="256"/>
      <c r="G174" s="19"/>
      <c r="H174" s="19"/>
      <c r="I174" s="19"/>
      <c r="J174" s="19"/>
      <c r="K174" s="19"/>
      <c r="L174" s="19"/>
      <c r="M174" s="157"/>
      <c r="N174" s="19"/>
    </row>
    <row r="175" spans="1:23" ht="14.4" customHeight="1" x14ac:dyDescent="0.3">
      <c r="A175" s="235" t="s">
        <v>1365</v>
      </c>
      <c r="B175" s="235"/>
      <c r="C175" s="204"/>
      <c r="D175" s="204"/>
      <c r="E175" s="210"/>
      <c r="F175" s="258"/>
      <c r="G175" s="210"/>
      <c r="H175" s="210"/>
      <c r="I175" s="210"/>
      <c r="J175" s="210"/>
      <c r="K175" s="210"/>
      <c r="L175" s="210"/>
      <c r="M175" s="157"/>
      <c r="N175" s="210"/>
      <c r="O175" s="34"/>
    </row>
    <row r="176" spans="1:23" s="34" customFormat="1" ht="100.95" customHeight="1" outlineLevel="1" x14ac:dyDescent="0.3">
      <c r="A176" s="250">
        <f>A174+1</f>
        <v>124</v>
      </c>
      <c r="B176" s="31" t="s">
        <v>706</v>
      </c>
      <c r="C176" s="61" t="str">
        <f>IF(Kerngegevens!K$79=TRUE,"","N/A")</f>
        <v/>
      </c>
      <c r="D176" s="31" t="s">
        <v>1335</v>
      </c>
      <c r="E176" s="15" t="s">
        <v>413</v>
      </c>
      <c r="F176" s="255"/>
      <c r="G176" s="19"/>
      <c r="H176" s="19"/>
      <c r="I176" s="19"/>
      <c r="J176" s="19"/>
      <c r="K176" s="19"/>
      <c r="L176" s="19"/>
      <c r="M176" s="157"/>
      <c r="N176" s="19"/>
    </row>
    <row r="177" spans="1:14" s="34" customFormat="1" ht="43.2" customHeight="1" outlineLevel="1" x14ac:dyDescent="0.3">
      <c r="A177" s="250">
        <f>A176+1</f>
        <v>125</v>
      </c>
      <c r="B177" s="31" t="s">
        <v>278</v>
      </c>
      <c r="C177" s="61"/>
      <c r="D177" s="31" t="s">
        <v>1336</v>
      </c>
      <c r="E177" s="15" t="s">
        <v>461</v>
      </c>
      <c r="F177" s="255"/>
      <c r="G177" s="19"/>
      <c r="H177" s="19"/>
      <c r="I177" s="19"/>
      <c r="J177" s="19"/>
      <c r="K177" s="19"/>
      <c r="L177" s="19"/>
      <c r="M177" s="157"/>
      <c r="N177" s="19"/>
    </row>
    <row r="178" spans="1:14" s="34" customFormat="1" ht="14.4" customHeight="1" outlineLevel="1" x14ac:dyDescent="0.3">
      <c r="A178" s="250">
        <f>A177+1</f>
        <v>126</v>
      </c>
      <c r="B178" s="241" t="s">
        <v>106</v>
      </c>
      <c r="C178" s="61"/>
      <c r="D178" s="31"/>
      <c r="E178" s="15"/>
      <c r="F178" s="255"/>
      <c r="G178" s="19"/>
      <c r="H178" s="19"/>
      <c r="I178" s="19"/>
      <c r="J178" s="19"/>
      <c r="K178" s="19"/>
      <c r="L178" s="19"/>
      <c r="M178" s="157"/>
      <c r="N178" s="19"/>
    </row>
    <row r="179" spans="1:14" s="34" customFormat="1" ht="14.4" customHeight="1" outlineLevel="1" x14ac:dyDescent="0.3">
      <c r="A179" s="250">
        <f>A178+1</f>
        <v>127</v>
      </c>
      <c r="B179" s="241" t="s">
        <v>107</v>
      </c>
      <c r="C179" s="61"/>
      <c r="D179" s="31"/>
      <c r="E179" s="15"/>
      <c r="F179" s="255"/>
      <c r="G179" s="19"/>
      <c r="H179" s="19"/>
      <c r="I179" s="19"/>
      <c r="J179" s="19"/>
      <c r="K179" s="19"/>
      <c r="L179" s="19"/>
      <c r="M179" s="157"/>
      <c r="N179" s="19"/>
    </row>
    <row r="180" spans="1:14" s="34" customFormat="1" ht="28.95" customHeight="1" outlineLevel="1" x14ac:dyDescent="0.3">
      <c r="A180" s="250">
        <f>A179+1</f>
        <v>128</v>
      </c>
      <c r="B180" s="241" t="s">
        <v>650</v>
      </c>
      <c r="C180" s="61"/>
      <c r="D180" s="31"/>
      <c r="E180" s="15"/>
      <c r="F180" s="255"/>
      <c r="G180" s="19"/>
      <c r="H180" s="19"/>
      <c r="I180" s="19"/>
      <c r="J180" s="19"/>
      <c r="K180" s="19"/>
      <c r="L180" s="19"/>
      <c r="M180" s="157"/>
      <c r="N180" s="19"/>
    </row>
    <row r="181" spans="1:14" s="34" customFormat="1" ht="14.4" customHeight="1" outlineLevel="1" x14ac:dyDescent="0.3">
      <c r="A181" s="250">
        <f>A180+1</f>
        <v>129</v>
      </c>
      <c r="B181" s="241" t="s">
        <v>108</v>
      </c>
      <c r="C181" s="61"/>
      <c r="D181" s="31"/>
      <c r="E181" s="15"/>
      <c r="F181" s="255"/>
      <c r="G181" s="19"/>
      <c r="H181" s="19"/>
      <c r="I181" s="19"/>
      <c r="J181" s="19"/>
      <c r="K181" s="19"/>
      <c r="L181" s="19"/>
      <c r="M181" s="157"/>
      <c r="N181" s="19"/>
    </row>
    <row r="182" spans="1:14" s="34" customFormat="1" ht="14.4" customHeight="1" outlineLevel="1" x14ac:dyDescent="0.3">
      <c r="A182" s="250">
        <f t="shared" ref="A182:A191" si="7">A181+1</f>
        <v>130</v>
      </c>
      <c r="B182" s="241" t="s">
        <v>149</v>
      </c>
      <c r="C182" s="61"/>
      <c r="D182" s="31"/>
      <c r="E182" s="15"/>
      <c r="F182" s="255"/>
      <c r="G182" s="19"/>
      <c r="H182" s="19"/>
      <c r="I182" s="19"/>
      <c r="J182" s="19"/>
      <c r="K182" s="19"/>
      <c r="L182" s="19"/>
      <c r="M182" s="157"/>
      <c r="N182" s="19"/>
    </row>
    <row r="183" spans="1:14" s="34" customFormat="1" ht="14.4" customHeight="1" outlineLevel="1" x14ac:dyDescent="0.3">
      <c r="A183" s="250">
        <f t="shared" si="7"/>
        <v>131</v>
      </c>
      <c r="B183" s="241" t="s">
        <v>651</v>
      </c>
      <c r="C183" s="61"/>
      <c r="D183" s="31"/>
      <c r="E183" s="15"/>
      <c r="F183" s="255"/>
      <c r="G183" s="19"/>
      <c r="H183" s="19"/>
      <c r="I183" s="19"/>
      <c r="J183" s="19"/>
      <c r="K183" s="19"/>
      <c r="L183" s="19"/>
      <c r="M183" s="157"/>
      <c r="N183" s="19"/>
    </row>
    <row r="184" spans="1:14" s="34" customFormat="1" ht="14.4" customHeight="1" outlineLevel="1" x14ac:dyDescent="0.3">
      <c r="A184" s="250">
        <f t="shared" si="7"/>
        <v>132</v>
      </c>
      <c r="B184" s="241" t="s">
        <v>652</v>
      </c>
      <c r="C184" s="61"/>
      <c r="D184" s="31"/>
      <c r="E184" s="15"/>
      <c r="F184" s="255"/>
      <c r="G184" s="19"/>
      <c r="H184" s="19"/>
      <c r="I184" s="19"/>
      <c r="J184" s="19"/>
      <c r="K184" s="19"/>
      <c r="L184" s="19"/>
      <c r="M184" s="157"/>
      <c r="N184" s="19"/>
    </row>
    <row r="185" spans="1:14" s="34" customFormat="1" ht="14.4" customHeight="1" outlineLevel="1" x14ac:dyDescent="0.3">
      <c r="A185" s="250">
        <f t="shared" si="7"/>
        <v>133</v>
      </c>
      <c r="B185" s="241" t="s">
        <v>653</v>
      </c>
      <c r="C185" s="61"/>
      <c r="D185" s="31"/>
      <c r="E185" s="15"/>
      <c r="F185" s="255"/>
      <c r="G185" s="19"/>
      <c r="H185" s="19"/>
      <c r="I185" s="19"/>
      <c r="J185" s="19"/>
      <c r="K185" s="19"/>
      <c r="L185" s="19"/>
      <c r="M185" s="157"/>
      <c r="N185" s="19"/>
    </row>
    <row r="186" spans="1:14" s="34" customFormat="1" ht="86.4" customHeight="1" outlineLevel="1" x14ac:dyDescent="0.3">
      <c r="A186" s="250">
        <f t="shared" si="7"/>
        <v>134</v>
      </c>
      <c r="B186" s="31" t="s">
        <v>707</v>
      </c>
      <c r="C186" s="61"/>
      <c r="D186" s="31" t="s">
        <v>1337</v>
      </c>
      <c r="E186" s="15" t="s">
        <v>462</v>
      </c>
      <c r="F186" s="255"/>
      <c r="G186" s="19"/>
      <c r="H186" s="19"/>
      <c r="I186" s="19"/>
      <c r="J186" s="19"/>
      <c r="K186" s="19"/>
      <c r="L186" s="19"/>
      <c r="M186" s="157"/>
      <c r="N186" s="19"/>
    </row>
    <row r="187" spans="1:14" s="34" customFormat="1" ht="28.95" customHeight="1" outlineLevel="1" x14ac:dyDescent="0.3">
      <c r="A187" s="250">
        <f t="shared" si="7"/>
        <v>135</v>
      </c>
      <c r="B187" s="31" t="s">
        <v>234</v>
      </c>
      <c r="C187" s="61"/>
      <c r="D187" s="31" t="s">
        <v>1338</v>
      </c>
      <c r="E187" s="15" t="s">
        <v>460</v>
      </c>
      <c r="F187" s="255"/>
      <c r="G187" s="19"/>
      <c r="H187" s="19"/>
      <c r="I187" s="19"/>
      <c r="J187" s="19"/>
      <c r="K187" s="19"/>
      <c r="L187" s="19"/>
      <c r="M187" s="157"/>
      <c r="N187" s="19"/>
    </row>
    <row r="188" spans="1:14" s="34" customFormat="1" ht="28.95" customHeight="1" outlineLevel="1" x14ac:dyDescent="0.3">
      <c r="A188" s="250">
        <f t="shared" si="7"/>
        <v>136</v>
      </c>
      <c r="B188" s="31" t="s">
        <v>654</v>
      </c>
      <c r="C188" s="61"/>
      <c r="D188" s="31" t="s">
        <v>465</v>
      </c>
      <c r="E188" s="15" t="s">
        <v>463</v>
      </c>
      <c r="F188" s="255"/>
      <c r="G188" s="19"/>
      <c r="H188" s="19"/>
      <c r="I188" s="19"/>
      <c r="J188" s="19"/>
      <c r="K188" s="19"/>
      <c r="L188" s="19"/>
      <c r="M188" s="157"/>
      <c r="N188" s="19"/>
    </row>
    <row r="189" spans="1:14" s="34" customFormat="1" ht="86.4" customHeight="1" outlineLevel="1" x14ac:dyDescent="0.3">
      <c r="A189" s="250">
        <f t="shared" si="7"/>
        <v>137</v>
      </c>
      <c r="B189" s="31" t="s">
        <v>666</v>
      </c>
      <c r="C189" s="61"/>
      <c r="D189" s="31" t="s">
        <v>466</v>
      </c>
      <c r="E189" s="15" t="s">
        <v>464</v>
      </c>
      <c r="F189" s="255"/>
      <c r="G189" s="19"/>
      <c r="H189" s="19"/>
      <c r="I189" s="19"/>
      <c r="J189" s="19"/>
      <c r="K189" s="19"/>
      <c r="L189" s="19"/>
      <c r="M189" s="157"/>
      <c r="N189" s="19"/>
    </row>
    <row r="190" spans="1:14" s="34" customFormat="1" ht="201.6" customHeight="1" outlineLevel="1" collapsed="1" x14ac:dyDescent="0.3">
      <c r="A190" s="250">
        <f t="shared" si="7"/>
        <v>138</v>
      </c>
      <c r="B190" s="31" t="s">
        <v>708</v>
      </c>
      <c r="C190" s="61"/>
      <c r="D190" s="31" t="s">
        <v>655</v>
      </c>
      <c r="E190" s="15" t="s">
        <v>709</v>
      </c>
      <c r="F190" s="255"/>
      <c r="G190" s="19"/>
      <c r="H190" s="19"/>
      <c r="I190" s="19"/>
      <c r="J190" s="19"/>
      <c r="K190" s="19"/>
      <c r="L190" s="19"/>
      <c r="M190" s="157"/>
      <c r="N190" s="19"/>
    </row>
    <row r="191" spans="1:14" s="34" customFormat="1" ht="72" customHeight="1" outlineLevel="1" collapsed="1" x14ac:dyDescent="0.3">
      <c r="A191" s="250">
        <f t="shared" si="7"/>
        <v>139</v>
      </c>
      <c r="B191" s="31" t="s">
        <v>710</v>
      </c>
      <c r="C191" s="61"/>
      <c r="D191" s="31" t="s">
        <v>467</v>
      </c>
      <c r="E191" s="15" t="s">
        <v>468</v>
      </c>
      <c r="F191" s="255"/>
      <c r="G191" s="19"/>
      <c r="H191" s="19"/>
      <c r="I191" s="19"/>
      <c r="J191" s="19"/>
      <c r="K191" s="19"/>
      <c r="L191" s="19"/>
      <c r="M191" s="157"/>
      <c r="N191" s="19"/>
    </row>
    <row r="192" spans="1:14" s="34" customFormat="1" ht="14.4" customHeight="1" x14ac:dyDescent="0.3">
      <c r="A192" s="235" t="s">
        <v>1366</v>
      </c>
      <c r="B192" s="235"/>
      <c r="C192" s="204"/>
      <c r="D192" s="204"/>
      <c r="E192" s="210"/>
      <c r="F192" s="258"/>
      <c r="G192" s="210"/>
      <c r="H192" s="210"/>
      <c r="I192" s="210"/>
      <c r="J192" s="210"/>
      <c r="K192" s="210"/>
      <c r="L192" s="210"/>
      <c r="M192" s="157"/>
      <c r="N192" s="210"/>
    </row>
    <row r="193" spans="1:23" s="34" customFormat="1" ht="57.6" customHeight="1" outlineLevel="1" x14ac:dyDescent="0.3">
      <c r="A193" s="249">
        <f>A191+1</f>
        <v>140</v>
      </c>
      <c r="B193" s="31" t="s">
        <v>711</v>
      </c>
      <c r="C193" s="61" t="str">
        <f>IF(Kerngegevens!K$80=TRUE,"ISA 550 is van toepassing","N/A")</f>
        <v>ISA 550 is van toepassing</v>
      </c>
      <c r="D193" s="31" t="s">
        <v>205</v>
      </c>
      <c r="E193" s="31"/>
      <c r="F193" s="256"/>
      <c r="G193" s="19"/>
      <c r="H193" s="19"/>
      <c r="I193" s="19"/>
      <c r="J193" s="19"/>
      <c r="K193" s="19"/>
      <c r="L193" s="19"/>
      <c r="M193" s="157"/>
      <c r="N193" s="19"/>
    </row>
    <row r="194" spans="1:23" s="34" customFormat="1" ht="86.4" customHeight="1" outlineLevel="1" x14ac:dyDescent="0.3">
      <c r="A194" s="249">
        <f>A193+1</f>
        <v>141</v>
      </c>
      <c r="B194" s="31" t="s">
        <v>712</v>
      </c>
      <c r="C194" s="61"/>
      <c r="D194" s="31" t="s">
        <v>475</v>
      </c>
      <c r="E194" s="31" t="s">
        <v>472</v>
      </c>
      <c r="F194" s="255"/>
      <c r="G194" s="19"/>
      <c r="H194" s="19"/>
      <c r="I194" s="19"/>
      <c r="J194" s="19"/>
      <c r="K194" s="19"/>
      <c r="L194" s="19"/>
      <c r="M194" s="157"/>
      <c r="N194" s="19"/>
    </row>
    <row r="195" spans="1:23" s="34" customFormat="1" ht="86.4" customHeight="1" outlineLevel="1" x14ac:dyDescent="0.3">
      <c r="A195" s="249">
        <f>A194+1</f>
        <v>142</v>
      </c>
      <c r="B195" s="31" t="s">
        <v>713</v>
      </c>
      <c r="C195" s="61"/>
      <c r="D195" s="243" t="s">
        <v>476</v>
      </c>
      <c r="E195" s="31" t="s">
        <v>473</v>
      </c>
      <c r="F195" s="256"/>
      <c r="G195" s="19"/>
      <c r="H195" s="19"/>
      <c r="I195" s="19"/>
      <c r="J195" s="19"/>
      <c r="K195" s="19"/>
      <c r="L195" s="19"/>
      <c r="M195" s="157"/>
      <c r="N195" s="19"/>
    </row>
    <row r="196" spans="1:23" s="34" customFormat="1" ht="302.39999999999998" customHeight="1" outlineLevel="1" x14ac:dyDescent="0.3">
      <c r="A196" s="249">
        <f>A195+1</f>
        <v>143</v>
      </c>
      <c r="B196" s="31" t="s">
        <v>714</v>
      </c>
      <c r="C196" s="61"/>
      <c r="D196" s="243" t="s">
        <v>656</v>
      </c>
      <c r="E196" s="31" t="s">
        <v>660</v>
      </c>
      <c r="F196" s="255"/>
      <c r="G196" s="19"/>
      <c r="H196" s="19"/>
      <c r="I196" s="19"/>
      <c r="J196" s="19"/>
      <c r="K196" s="19"/>
      <c r="L196" s="19"/>
      <c r="M196" s="157"/>
      <c r="N196" s="19"/>
    </row>
    <row r="197" spans="1:23" s="34" customFormat="1" ht="86.4" customHeight="1" outlineLevel="1" x14ac:dyDescent="0.3">
      <c r="A197" s="249">
        <f>A196+1</f>
        <v>144</v>
      </c>
      <c r="B197" s="31" t="s">
        <v>715</v>
      </c>
      <c r="C197" s="61"/>
      <c r="D197" s="243" t="s">
        <v>1339</v>
      </c>
      <c r="E197" s="31" t="s">
        <v>474</v>
      </c>
      <c r="F197" s="255"/>
      <c r="G197" s="19"/>
      <c r="H197" s="19"/>
      <c r="I197" s="19"/>
      <c r="J197" s="19"/>
      <c r="K197" s="19"/>
      <c r="L197" s="19"/>
      <c r="M197" s="157"/>
      <c r="N197" s="19"/>
    </row>
    <row r="198" spans="1:23" s="34" customFormat="1" ht="144" outlineLevel="1" x14ac:dyDescent="0.3">
      <c r="A198" s="249">
        <f>A197+1</f>
        <v>145</v>
      </c>
      <c r="B198" s="31" t="s">
        <v>1384</v>
      </c>
      <c r="C198" s="61"/>
      <c r="D198" s="243" t="s">
        <v>1400</v>
      </c>
      <c r="E198" s="31"/>
      <c r="F198" s="256"/>
      <c r="G198" s="19"/>
      <c r="H198" s="19"/>
      <c r="I198" s="19"/>
      <c r="J198" s="19"/>
      <c r="K198" s="19"/>
      <c r="L198" s="19"/>
      <c r="M198" s="157"/>
      <c r="N198" s="19"/>
    </row>
    <row r="199" spans="1:23" s="34" customFormat="1" ht="14.4" customHeight="1" x14ac:dyDescent="0.3">
      <c r="A199" s="235" t="s">
        <v>1372</v>
      </c>
      <c r="B199" s="235"/>
      <c r="C199" s="204"/>
      <c r="D199" s="204"/>
      <c r="E199" s="210"/>
      <c r="F199" s="258"/>
      <c r="G199" s="210"/>
      <c r="H199" s="210"/>
      <c r="I199" s="210"/>
      <c r="J199" s="210"/>
      <c r="K199" s="210"/>
      <c r="L199" s="210"/>
      <c r="M199" s="157"/>
      <c r="N199" s="210"/>
    </row>
    <row r="200" spans="1:23" s="34" customFormat="1" ht="14.4" customHeight="1" outlineLevel="1" x14ac:dyDescent="0.3">
      <c r="A200" s="233" t="s">
        <v>279</v>
      </c>
      <c r="B200" s="31"/>
      <c r="C200" s="61"/>
      <c r="D200" s="31"/>
      <c r="E200" s="158"/>
      <c r="F200" s="255"/>
      <c r="G200" s="19"/>
      <c r="H200" s="19"/>
      <c r="I200" s="19"/>
      <c r="J200" s="19"/>
      <c r="K200" s="19"/>
      <c r="L200" s="19"/>
      <c r="M200" s="157"/>
      <c r="N200" s="19"/>
    </row>
    <row r="201" spans="1:23" s="34" customFormat="1" ht="28.95" customHeight="1" outlineLevel="1" x14ac:dyDescent="0.3">
      <c r="A201" s="250">
        <f>A198+1</f>
        <v>146</v>
      </c>
      <c r="B201" s="31" t="s">
        <v>595</v>
      </c>
      <c r="C201" s="61"/>
      <c r="D201" s="31"/>
      <c r="E201" s="19"/>
      <c r="F201" s="255"/>
      <c r="G201" s="19"/>
      <c r="H201" s="19"/>
      <c r="I201" s="19"/>
      <c r="J201" s="19"/>
      <c r="K201" s="19"/>
      <c r="L201" s="19"/>
      <c r="M201" s="157"/>
      <c r="N201" s="19"/>
      <c r="O201" s="78"/>
      <c r="P201" s="78"/>
      <c r="Q201" s="78"/>
      <c r="R201" s="78"/>
      <c r="S201" s="78"/>
      <c r="T201" s="78"/>
      <c r="U201" s="78"/>
      <c r="V201" s="78"/>
      <c r="W201" s="78"/>
    </row>
    <row r="202" spans="1:23" s="34" customFormat="1" ht="172.95" customHeight="1" outlineLevel="1" x14ac:dyDescent="0.3">
      <c r="A202" s="250">
        <f t="shared" ref="A202:A206" si="8">A201+1</f>
        <v>147</v>
      </c>
      <c r="B202" s="31" t="s">
        <v>716</v>
      </c>
      <c r="C202" s="61" t="str">
        <f>IF(OR(F$201="Nee",F$201="N/A"),"N/A","")</f>
        <v/>
      </c>
      <c r="D202" s="31" t="s">
        <v>1340</v>
      </c>
      <c r="E202" s="19" t="s">
        <v>477</v>
      </c>
      <c r="F202" s="255"/>
      <c r="G202" s="19"/>
      <c r="H202" s="19"/>
      <c r="I202" s="19"/>
      <c r="J202" s="19"/>
      <c r="K202" s="19"/>
      <c r="L202" s="19"/>
      <c r="M202" s="157"/>
      <c r="N202" s="19"/>
      <c r="O202" s="78"/>
      <c r="P202" s="78"/>
      <c r="Q202" s="78"/>
      <c r="R202" s="78"/>
      <c r="S202" s="78"/>
      <c r="T202" s="78"/>
      <c r="U202" s="78"/>
      <c r="V202" s="78"/>
      <c r="W202" s="78"/>
    </row>
    <row r="203" spans="1:23" s="34" customFormat="1" ht="86.4" customHeight="1" outlineLevel="1" x14ac:dyDescent="0.3">
      <c r="A203" s="250">
        <f>A202+1</f>
        <v>148</v>
      </c>
      <c r="B203" s="31" t="s">
        <v>717</v>
      </c>
      <c r="C203" s="61" t="str">
        <f>IF(OR(F$201="Nee",F$201="N/A"),"N/A","")</f>
        <v/>
      </c>
      <c r="D203" s="31" t="s">
        <v>1341</v>
      </c>
      <c r="E203" s="19"/>
      <c r="F203" s="255"/>
      <c r="G203" s="230"/>
      <c r="H203" s="230"/>
      <c r="I203" s="19"/>
      <c r="J203" s="230"/>
      <c r="K203" s="19"/>
      <c r="L203" s="230"/>
      <c r="M203" s="157"/>
      <c r="N203" s="19"/>
      <c r="O203" s="78"/>
      <c r="P203" s="78"/>
      <c r="Q203" s="78"/>
      <c r="R203" s="78"/>
      <c r="S203" s="78"/>
      <c r="T203" s="78"/>
      <c r="U203" s="78"/>
      <c r="V203" s="78"/>
      <c r="W203" s="78"/>
    </row>
    <row r="204" spans="1:23" s="34" customFormat="1" ht="129.6" customHeight="1" outlineLevel="1" x14ac:dyDescent="0.3">
      <c r="A204" s="250">
        <f>A203+1</f>
        <v>149</v>
      </c>
      <c r="B204" s="31" t="s">
        <v>718</v>
      </c>
      <c r="C204" s="61" t="str">
        <f t="shared" ref="C204:C207" si="9">IF(OR(F$201="Nee",F$201="N/A"),"N/A","")</f>
        <v/>
      </c>
      <c r="D204" s="31" t="s">
        <v>481</v>
      </c>
      <c r="E204" s="19" t="s">
        <v>478</v>
      </c>
      <c r="F204" s="255"/>
      <c r="G204" s="19"/>
      <c r="H204" s="19"/>
      <c r="I204" s="19"/>
      <c r="J204" s="19"/>
      <c r="K204" s="19"/>
      <c r="L204" s="19"/>
      <c r="M204" s="157"/>
      <c r="N204" s="19"/>
      <c r="O204" s="78"/>
      <c r="P204" s="78"/>
      <c r="Q204" s="78"/>
      <c r="R204" s="78"/>
      <c r="S204" s="78"/>
      <c r="T204" s="78"/>
      <c r="U204" s="78"/>
      <c r="V204" s="78"/>
      <c r="W204" s="78"/>
    </row>
    <row r="205" spans="1:23" s="34" customFormat="1" ht="100.95" customHeight="1" outlineLevel="1" x14ac:dyDescent="0.3">
      <c r="A205" s="250">
        <f>A204+1</f>
        <v>150</v>
      </c>
      <c r="B205" s="31" t="s">
        <v>719</v>
      </c>
      <c r="C205" s="61" t="str">
        <f t="shared" si="9"/>
        <v/>
      </c>
      <c r="D205" s="31" t="s">
        <v>482</v>
      </c>
      <c r="E205" s="19"/>
      <c r="F205" s="255"/>
      <c r="G205" s="19"/>
      <c r="H205" s="19"/>
      <c r="I205" s="19"/>
      <c r="J205" s="19"/>
      <c r="K205" s="19"/>
      <c r="L205" s="19"/>
      <c r="M205" s="157"/>
      <c r="N205" s="19"/>
      <c r="O205" s="78"/>
      <c r="P205" s="78"/>
      <c r="Q205" s="78"/>
      <c r="R205" s="78"/>
      <c r="S205" s="78"/>
      <c r="T205" s="78"/>
      <c r="U205" s="78"/>
      <c r="V205" s="78"/>
      <c r="W205" s="78"/>
    </row>
    <row r="206" spans="1:23" s="34" customFormat="1" ht="86.4" customHeight="1" outlineLevel="1" x14ac:dyDescent="0.3">
      <c r="A206" s="250">
        <f t="shared" si="8"/>
        <v>151</v>
      </c>
      <c r="B206" s="31" t="s">
        <v>720</v>
      </c>
      <c r="C206" s="61" t="str">
        <f t="shared" si="9"/>
        <v/>
      </c>
      <c r="D206" s="31" t="s">
        <v>483</v>
      </c>
      <c r="E206" s="19" t="s">
        <v>485</v>
      </c>
      <c r="F206" s="255"/>
      <c r="G206" s="19"/>
      <c r="H206" s="19"/>
      <c r="I206" s="19"/>
      <c r="J206" s="19"/>
      <c r="K206" s="19"/>
      <c r="L206" s="19"/>
      <c r="M206" s="157"/>
      <c r="N206" s="19"/>
      <c r="O206" s="78"/>
      <c r="P206" s="78"/>
      <c r="Q206" s="78"/>
      <c r="R206" s="78"/>
      <c r="S206" s="78"/>
      <c r="T206" s="78"/>
      <c r="U206" s="78"/>
      <c r="V206" s="78"/>
      <c r="W206" s="78"/>
    </row>
    <row r="207" spans="1:23" s="34" customFormat="1" ht="144" customHeight="1" outlineLevel="1" x14ac:dyDescent="0.3">
      <c r="A207" s="250">
        <f>A206+1</f>
        <v>152</v>
      </c>
      <c r="B207" s="31" t="s">
        <v>721</v>
      </c>
      <c r="C207" s="61" t="str">
        <f t="shared" si="9"/>
        <v/>
      </c>
      <c r="D207" s="31" t="s">
        <v>484</v>
      </c>
      <c r="E207" s="19" t="s">
        <v>479</v>
      </c>
      <c r="F207" s="255"/>
      <c r="G207" s="19"/>
      <c r="H207" s="19"/>
      <c r="I207" s="19"/>
      <c r="J207" s="19"/>
      <c r="K207" s="19"/>
      <c r="L207" s="19"/>
      <c r="M207" s="157"/>
      <c r="N207" s="19"/>
      <c r="O207" s="78"/>
      <c r="P207" s="78"/>
      <c r="Q207" s="78"/>
      <c r="R207" s="78"/>
      <c r="S207" s="78"/>
      <c r="T207" s="78"/>
      <c r="U207" s="78"/>
      <c r="V207" s="78"/>
      <c r="W207" s="78"/>
    </row>
    <row r="208" spans="1:23" s="34" customFormat="1" ht="14.4" customHeight="1" outlineLevel="1" x14ac:dyDescent="0.3">
      <c r="A208" s="233" t="s">
        <v>657</v>
      </c>
      <c r="B208" s="31"/>
      <c r="C208" s="61"/>
      <c r="D208" s="31"/>
      <c r="E208" s="19"/>
      <c r="F208" s="255"/>
      <c r="G208" s="19"/>
      <c r="H208" s="19"/>
      <c r="I208" s="19"/>
      <c r="J208" s="19"/>
      <c r="K208" s="19"/>
      <c r="L208" s="19"/>
      <c r="M208" s="157"/>
      <c r="N208" s="19"/>
    </row>
    <row r="209" spans="1:14" s="34" customFormat="1" ht="201.6" customHeight="1" outlineLevel="1" x14ac:dyDescent="0.3">
      <c r="A209" s="250">
        <f>A207+1</f>
        <v>153</v>
      </c>
      <c r="B209" s="31" t="s">
        <v>722</v>
      </c>
      <c r="C209" s="61"/>
      <c r="D209" s="31" t="s">
        <v>199</v>
      </c>
      <c r="E209" s="19" t="s">
        <v>663</v>
      </c>
      <c r="F209" s="255"/>
      <c r="G209" s="19"/>
      <c r="H209" s="19"/>
      <c r="I209" s="19"/>
      <c r="J209" s="19"/>
      <c r="K209" s="19"/>
      <c r="L209" s="19"/>
      <c r="M209" s="157"/>
      <c r="N209" s="19"/>
    </row>
    <row r="210" spans="1:14" s="34" customFormat="1" ht="14.4" customHeight="1" outlineLevel="1" x14ac:dyDescent="0.3">
      <c r="A210" s="233" t="s">
        <v>280</v>
      </c>
      <c r="B210" s="29"/>
      <c r="C210" s="61"/>
      <c r="D210" s="29"/>
      <c r="E210" s="19"/>
      <c r="F210" s="255"/>
      <c r="G210" s="19"/>
      <c r="H210" s="19"/>
      <c r="I210" s="19"/>
      <c r="J210" s="19"/>
      <c r="K210" s="19"/>
      <c r="L210" s="19"/>
      <c r="M210" s="157"/>
      <c r="N210" s="19"/>
    </row>
    <row r="211" spans="1:14" s="34" customFormat="1" ht="72" customHeight="1" outlineLevel="1" x14ac:dyDescent="0.3">
      <c r="A211" s="250">
        <f>A209+1</f>
        <v>154</v>
      </c>
      <c r="B211" s="31" t="s">
        <v>723</v>
      </c>
      <c r="C211" s="61"/>
      <c r="D211" s="31" t="s">
        <v>200</v>
      </c>
      <c r="E211" s="19" t="s">
        <v>480</v>
      </c>
      <c r="F211" s="256"/>
      <c r="G211" s="19"/>
      <c r="H211" s="19"/>
      <c r="I211" s="19"/>
      <c r="J211" s="19"/>
      <c r="K211" s="19"/>
      <c r="L211" s="19"/>
      <c r="M211" s="157"/>
      <c r="N211" s="19"/>
    </row>
    <row r="212" spans="1:14" s="34" customFormat="1" ht="14.4" customHeight="1" x14ac:dyDescent="0.3">
      <c r="A212" s="235" t="s">
        <v>1373</v>
      </c>
      <c r="B212" s="235"/>
      <c r="C212" s="204"/>
      <c r="D212" s="204"/>
      <c r="E212" s="210"/>
      <c r="F212" s="258"/>
      <c r="G212" s="210"/>
      <c r="H212" s="210"/>
      <c r="I212" s="210"/>
      <c r="J212" s="210"/>
      <c r="K212" s="210"/>
      <c r="L212" s="210"/>
      <c r="M212" s="157"/>
      <c r="N212" s="210"/>
    </row>
    <row r="213" spans="1:14" s="34" customFormat="1" ht="345.6" customHeight="1" outlineLevel="1" x14ac:dyDescent="0.3">
      <c r="A213" s="250">
        <f>A211+1</f>
        <v>155</v>
      </c>
      <c r="B213" s="31" t="s">
        <v>724</v>
      </c>
      <c r="C213" s="61" t="str">
        <f>IF(Kerngegevens!K$81=TRUE,"ISA 540 van toepassing","N/A")</f>
        <v>ISA 540 van toepassing</v>
      </c>
      <c r="D213" s="31" t="s">
        <v>1342</v>
      </c>
      <c r="E213" s="15" t="s">
        <v>659</v>
      </c>
      <c r="F213" s="255"/>
      <c r="G213" s="19"/>
      <c r="H213" s="19"/>
      <c r="I213" s="19"/>
      <c r="J213" s="19"/>
      <c r="K213" s="19"/>
      <c r="L213" s="19"/>
      <c r="M213" s="157"/>
      <c r="N213" s="19"/>
    </row>
    <row r="214" spans="1:14" s="34" customFormat="1" ht="129.6" customHeight="1" outlineLevel="1" x14ac:dyDescent="0.3">
      <c r="A214" s="250">
        <f>A213+1</f>
        <v>156</v>
      </c>
      <c r="B214" s="31" t="s">
        <v>725</v>
      </c>
      <c r="C214" s="61"/>
      <c r="D214" s="31" t="s">
        <v>489</v>
      </c>
      <c r="E214" s="15" t="s">
        <v>658</v>
      </c>
      <c r="F214" s="255"/>
      <c r="G214" s="19"/>
      <c r="H214" s="19"/>
      <c r="I214" s="19"/>
      <c r="J214" s="19"/>
      <c r="K214" s="19"/>
      <c r="L214" s="19"/>
      <c r="M214" s="157"/>
      <c r="N214" s="19"/>
    </row>
    <row r="215" spans="1:14" s="34" customFormat="1" ht="409.6" customHeight="1" outlineLevel="1" x14ac:dyDescent="0.3">
      <c r="A215" s="250">
        <f>A214+1</f>
        <v>157</v>
      </c>
      <c r="B215" s="31" t="s">
        <v>890</v>
      </c>
      <c r="C215" s="61"/>
      <c r="D215" s="31" t="s">
        <v>490</v>
      </c>
      <c r="E215" s="15" t="s">
        <v>664</v>
      </c>
      <c r="F215" s="255"/>
      <c r="G215" s="19"/>
      <c r="H215" s="19"/>
      <c r="I215" s="19"/>
      <c r="J215" s="19"/>
      <c r="K215" s="19"/>
      <c r="L215" s="19"/>
      <c r="M215" s="157"/>
      <c r="N215" s="19"/>
    </row>
    <row r="216" spans="1:14" s="34" customFormat="1" ht="345.6" customHeight="1" outlineLevel="1" x14ac:dyDescent="0.3">
      <c r="A216" s="250">
        <f t="shared" ref="A216:A218" si="10">A215+1</f>
        <v>158</v>
      </c>
      <c r="B216" s="31" t="s">
        <v>726</v>
      </c>
      <c r="C216" s="61"/>
      <c r="D216" s="31" t="s">
        <v>488</v>
      </c>
      <c r="E216" s="15" t="s">
        <v>665</v>
      </c>
      <c r="F216" s="255"/>
      <c r="G216" s="19"/>
      <c r="H216" s="19"/>
      <c r="I216" s="19"/>
      <c r="J216" s="19"/>
      <c r="K216" s="19"/>
      <c r="L216" s="19"/>
      <c r="M216" s="157"/>
      <c r="N216" s="19"/>
    </row>
    <row r="217" spans="1:14" s="34" customFormat="1" ht="86.4" customHeight="1" outlineLevel="1" x14ac:dyDescent="0.3">
      <c r="A217" s="250">
        <f t="shared" si="10"/>
        <v>159</v>
      </c>
      <c r="B217" s="31" t="s">
        <v>727</v>
      </c>
      <c r="C217" s="61"/>
      <c r="D217" s="31" t="s">
        <v>491</v>
      </c>
      <c r="E217" s="15" t="s">
        <v>486</v>
      </c>
      <c r="F217" s="255"/>
      <c r="G217" s="19"/>
      <c r="H217" s="19"/>
      <c r="I217" s="19"/>
      <c r="J217" s="19"/>
      <c r="K217" s="19"/>
      <c r="L217" s="19"/>
      <c r="M217" s="157"/>
      <c r="N217" s="19"/>
    </row>
    <row r="218" spans="1:14" s="34" customFormat="1" ht="86.4" customHeight="1" outlineLevel="1" x14ac:dyDescent="0.3">
      <c r="A218" s="250">
        <f t="shared" si="10"/>
        <v>160</v>
      </c>
      <c r="B218" s="31" t="s">
        <v>728</v>
      </c>
      <c r="C218" s="61"/>
      <c r="D218" s="31" t="s">
        <v>492</v>
      </c>
      <c r="E218" s="15" t="s">
        <v>487</v>
      </c>
      <c r="F218" s="255"/>
      <c r="G218" s="19"/>
      <c r="H218" s="19"/>
      <c r="I218" s="19"/>
      <c r="J218" s="19"/>
      <c r="K218" s="19"/>
      <c r="L218" s="19"/>
      <c r="M218" s="157"/>
      <c r="N218" s="19"/>
    </row>
    <row r="219" spans="1:14" s="34" customFormat="1" ht="14.4" customHeight="1" x14ac:dyDescent="0.3">
      <c r="A219" s="235" t="s">
        <v>1374</v>
      </c>
      <c r="B219" s="235"/>
      <c r="C219" s="204"/>
      <c r="D219" s="204"/>
      <c r="E219" s="210"/>
      <c r="F219" s="258"/>
      <c r="G219" s="210"/>
      <c r="H219" s="210"/>
      <c r="I219" s="210"/>
      <c r="J219" s="210"/>
      <c r="K219" s="210"/>
      <c r="L219" s="210"/>
      <c r="M219" s="157"/>
      <c r="N219" s="210"/>
    </row>
    <row r="220" spans="1:14" s="34" customFormat="1" ht="273.60000000000002" customHeight="1" outlineLevel="1" x14ac:dyDescent="0.3">
      <c r="A220" s="250">
        <f>A218+1</f>
        <v>161</v>
      </c>
      <c r="B220" s="31" t="s">
        <v>729</v>
      </c>
      <c r="C220" s="61" t="str">
        <f>IF(Kerngegevens!K$82=TRUE,"ISA 402 van toepassing","N/A")</f>
        <v>ISA 402 van toepassing</v>
      </c>
      <c r="D220" s="31" t="s">
        <v>496</v>
      </c>
      <c r="E220" s="15" t="s">
        <v>667</v>
      </c>
      <c r="F220" s="255"/>
      <c r="G220" s="19"/>
      <c r="H220" s="19"/>
      <c r="I220" s="19"/>
      <c r="J220" s="19"/>
      <c r="K220" s="19"/>
      <c r="L220" s="19"/>
      <c r="M220" s="157"/>
      <c r="N220" s="19"/>
    </row>
    <row r="221" spans="1:14" s="34" customFormat="1" ht="100.95" customHeight="1" outlineLevel="1" x14ac:dyDescent="0.3">
      <c r="A221" s="250">
        <f>A220+1</f>
        <v>162</v>
      </c>
      <c r="B221" s="31" t="s">
        <v>925</v>
      </c>
      <c r="C221" s="61"/>
      <c r="D221" s="31" t="s">
        <v>497</v>
      </c>
      <c r="E221" s="15" t="s">
        <v>485</v>
      </c>
      <c r="F221" s="255"/>
      <c r="G221" s="19"/>
      <c r="H221" s="19"/>
      <c r="I221" s="19"/>
      <c r="J221" s="19"/>
      <c r="K221" s="19"/>
      <c r="L221" s="19"/>
      <c r="M221" s="157"/>
      <c r="N221" s="19"/>
    </row>
    <row r="222" spans="1:14" s="34" customFormat="1" ht="100.95" customHeight="1" outlineLevel="1" x14ac:dyDescent="0.3">
      <c r="A222" s="250">
        <f>A221+1</f>
        <v>163</v>
      </c>
      <c r="B222" s="31" t="s">
        <v>730</v>
      </c>
      <c r="C222" s="61"/>
      <c r="D222" s="31" t="s">
        <v>201</v>
      </c>
      <c r="E222" s="15"/>
      <c r="F222" s="256"/>
      <c r="G222" s="19"/>
      <c r="H222" s="19"/>
      <c r="I222" s="19"/>
      <c r="J222" s="19"/>
      <c r="K222" s="19"/>
      <c r="L222" s="19"/>
      <c r="M222" s="157"/>
      <c r="N222" s="19"/>
    </row>
    <row r="223" spans="1:14" s="34" customFormat="1" ht="244.95" customHeight="1" outlineLevel="1" x14ac:dyDescent="0.3">
      <c r="A223" s="250">
        <f>A222+1</f>
        <v>164</v>
      </c>
      <c r="B223" s="31" t="s">
        <v>926</v>
      </c>
      <c r="C223" s="61"/>
      <c r="D223" s="31" t="s">
        <v>498</v>
      </c>
      <c r="E223" s="15" t="s">
        <v>493</v>
      </c>
      <c r="F223" s="255"/>
      <c r="G223" s="19"/>
      <c r="H223" s="19"/>
      <c r="I223" s="19"/>
      <c r="J223" s="19"/>
      <c r="K223" s="19"/>
      <c r="L223" s="19"/>
      <c r="M223" s="157"/>
      <c r="N223" s="19"/>
    </row>
    <row r="224" spans="1:14" s="34" customFormat="1" ht="172.95" customHeight="1" outlineLevel="1" x14ac:dyDescent="0.3">
      <c r="A224" s="250">
        <f t="shared" ref="A224" si="11">A223+1</f>
        <v>165</v>
      </c>
      <c r="B224" s="31" t="s">
        <v>731</v>
      </c>
      <c r="C224" s="61"/>
      <c r="D224" s="31" t="s">
        <v>668</v>
      </c>
      <c r="E224" s="15" t="s">
        <v>669</v>
      </c>
      <c r="F224" s="255"/>
      <c r="G224" s="19"/>
      <c r="H224" s="19"/>
      <c r="I224" s="19"/>
      <c r="J224" s="19"/>
      <c r="K224" s="19"/>
      <c r="L224" s="19"/>
      <c r="M224" s="157"/>
      <c r="N224" s="19"/>
    </row>
    <row r="225" spans="1:14" s="34" customFormat="1" ht="86.4" customHeight="1" outlineLevel="1" x14ac:dyDescent="0.3">
      <c r="A225" s="250">
        <f>A224+1</f>
        <v>166</v>
      </c>
      <c r="B225" s="31" t="s">
        <v>732</v>
      </c>
      <c r="C225" s="61"/>
      <c r="D225" s="31" t="s">
        <v>499</v>
      </c>
      <c r="E225" s="15" t="s">
        <v>495</v>
      </c>
      <c r="F225" s="255"/>
      <c r="G225" s="19"/>
      <c r="H225" s="19"/>
      <c r="I225" s="19"/>
      <c r="J225" s="19"/>
      <c r="K225" s="19"/>
      <c r="L225" s="19"/>
      <c r="M225" s="157"/>
      <c r="N225" s="19"/>
    </row>
    <row r="226" spans="1:14" s="34" customFormat="1" ht="14.4" customHeight="1" x14ac:dyDescent="0.3">
      <c r="A226" s="235" t="s">
        <v>1367</v>
      </c>
      <c r="B226" s="235"/>
      <c r="C226" s="204"/>
      <c r="D226" s="204"/>
      <c r="E226" s="210"/>
      <c r="F226" s="258"/>
      <c r="G226" s="210"/>
      <c r="H226" s="210"/>
      <c r="I226" s="210"/>
      <c r="J226" s="210"/>
      <c r="K226" s="210"/>
      <c r="L226" s="210"/>
      <c r="M226" s="157"/>
      <c r="N226" s="210"/>
    </row>
    <row r="227" spans="1:14" s="34" customFormat="1" ht="273.60000000000002" customHeight="1" outlineLevel="1" x14ac:dyDescent="0.3">
      <c r="A227" s="250">
        <f>A225+1</f>
        <v>167</v>
      </c>
      <c r="B227" s="244" t="s">
        <v>1474</v>
      </c>
      <c r="C227" s="61" t="str">
        <f>IF(Kerngegevens!K$83=TRUE,"ISA 570 van toepassing","N/A")</f>
        <v>ISA 570 van toepassing</v>
      </c>
      <c r="D227" s="244" t="s">
        <v>500</v>
      </c>
      <c r="E227" s="15" t="s">
        <v>1452</v>
      </c>
      <c r="F227" s="255"/>
      <c r="G227" s="242"/>
      <c r="H227" s="242"/>
      <c r="I227" s="19"/>
      <c r="J227" s="242"/>
      <c r="K227" s="242"/>
      <c r="L227" s="242"/>
      <c r="M227" s="157"/>
      <c r="N227" s="242"/>
    </row>
    <row r="228" spans="1:14" s="34" customFormat="1" ht="409.6" customHeight="1" outlineLevel="1" x14ac:dyDescent="0.3">
      <c r="A228" s="250">
        <f>A227+1</f>
        <v>168</v>
      </c>
      <c r="B228" s="31" t="s">
        <v>733</v>
      </c>
      <c r="C228" s="61"/>
      <c r="D228" s="31" t="s">
        <v>505</v>
      </c>
      <c r="E228" s="15" t="s">
        <v>1453</v>
      </c>
      <c r="F228" s="255"/>
      <c r="G228" s="19"/>
      <c r="H228" s="19"/>
      <c r="I228" s="19"/>
      <c r="J228" s="19"/>
      <c r="K228" s="19"/>
      <c r="L228" s="19"/>
      <c r="M228" s="157"/>
      <c r="N228" s="19"/>
    </row>
    <row r="229" spans="1:14" s="34" customFormat="1" ht="409.6" customHeight="1" outlineLevel="1" x14ac:dyDescent="0.3">
      <c r="A229" s="250">
        <f t="shared" ref="A229" si="12">A228+1</f>
        <v>169</v>
      </c>
      <c r="B229" s="31" t="s">
        <v>1469</v>
      </c>
      <c r="C229" s="61"/>
      <c r="D229" s="31" t="s">
        <v>506</v>
      </c>
      <c r="E229" s="15" t="s">
        <v>1454</v>
      </c>
      <c r="F229" s="255"/>
      <c r="G229" s="19"/>
      <c r="H229" s="19"/>
      <c r="I229" s="19"/>
      <c r="J229" s="19"/>
      <c r="K229" s="19"/>
      <c r="L229" s="19"/>
      <c r="M229" s="157"/>
      <c r="N229" s="19"/>
    </row>
    <row r="230" spans="1:14" s="34" customFormat="1" ht="57.6" outlineLevel="1" x14ac:dyDescent="0.3">
      <c r="A230" s="250">
        <f t="shared" ref="A230:A237" si="13">A229+1</f>
        <v>170</v>
      </c>
      <c r="B230" s="31" t="s">
        <v>1460</v>
      </c>
      <c r="C230" s="61"/>
      <c r="D230" s="31" t="s">
        <v>1458</v>
      </c>
      <c r="E230" s="15"/>
      <c r="F230" s="255"/>
      <c r="G230" s="19"/>
      <c r="H230" s="19"/>
      <c r="I230" s="19"/>
      <c r="J230" s="19"/>
      <c r="K230" s="19"/>
      <c r="L230" s="19"/>
      <c r="M230" s="157"/>
      <c r="N230" s="19"/>
    </row>
    <row r="231" spans="1:14" s="34" customFormat="1" ht="115.2" outlineLevel="1" x14ac:dyDescent="0.3">
      <c r="A231" s="250">
        <f t="shared" si="13"/>
        <v>171</v>
      </c>
      <c r="B231" s="424" t="s">
        <v>1461</v>
      </c>
      <c r="C231" s="61"/>
      <c r="D231" s="424" t="s">
        <v>1459</v>
      </c>
      <c r="E231" s="15" t="s">
        <v>1462</v>
      </c>
      <c r="F231" s="255"/>
      <c r="G231" s="19"/>
      <c r="H231" s="19"/>
      <c r="I231" s="19"/>
      <c r="J231" s="19"/>
      <c r="K231" s="19"/>
      <c r="L231" s="19"/>
      <c r="M231" s="157"/>
      <c r="N231" s="19"/>
    </row>
    <row r="232" spans="1:14" s="34" customFormat="1" ht="100.95" customHeight="1" outlineLevel="1" x14ac:dyDescent="0.3">
      <c r="A232" s="250">
        <f t="shared" si="13"/>
        <v>172</v>
      </c>
      <c r="B232" s="31" t="s">
        <v>1466</v>
      </c>
      <c r="C232" s="61"/>
      <c r="D232" s="31" t="s">
        <v>202</v>
      </c>
      <c r="E232" s="15" t="s">
        <v>1455</v>
      </c>
      <c r="F232" s="255"/>
      <c r="G232" s="19"/>
      <c r="H232" s="19"/>
      <c r="I232" s="19"/>
      <c r="J232" s="19"/>
      <c r="K232" s="19"/>
      <c r="L232" s="19"/>
      <c r="M232" s="157"/>
      <c r="N232" s="19"/>
    </row>
    <row r="233" spans="1:14" s="34" customFormat="1" ht="158.4" outlineLevel="1" x14ac:dyDescent="0.3">
      <c r="A233" s="250">
        <f t="shared" si="13"/>
        <v>173</v>
      </c>
      <c r="B233" s="31" t="s">
        <v>1463</v>
      </c>
      <c r="C233" s="61"/>
      <c r="D233" s="31" t="s">
        <v>501</v>
      </c>
      <c r="E233" s="15" t="s">
        <v>1456</v>
      </c>
      <c r="F233" s="255"/>
      <c r="G233" s="19"/>
      <c r="H233" s="19"/>
      <c r="I233" s="19"/>
      <c r="J233" s="19"/>
      <c r="K233" s="19"/>
      <c r="L233" s="19"/>
      <c r="M233" s="157"/>
      <c r="N233" s="19"/>
    </row>
    <row r="234" spans="1:14" s="34" customFormat="1" ht="129.6" outlineLevel="1" x14ac:dyDescent="0.3">
      <c r="A234" s="250">
        <f t="shared" si="13"/>
        <v>174</v>
      </c>
      <c r="B234" s="31" t="s">
        <v>1464</v>
      </c>
      <c r="C234" s="61"/>
      <c r="D234" s="31" t="s">
        <v>1457</v>
      </c>
      <c r="E234" s="15" t="s">
        <v>1465</v>
      </c>
      <c r="F234" s="255"/>
      <c r="G234" s="19"/>
      <c r="H234" s="19"/>
      <c r="I234" s="19"/>
      <c r="J234" s="19"/>
      <c r="K234" s="19"/>
      <c r="L234" s="19"/>
      <c r="M234" s="157"/>
      <c r="N234" s="19"/>
    </row>
    <row r="235" spans="1:14" s="34" customFormat="1" ht="172.8" outlineLevel="1" x14ac:dyDescent="0.3">
      <c r="A235" s="250">
        <f t="shared" si="13"/>
        <v>175</v>
      </c>
      <c r="B235" s="424" t="s">
        <v>1472</v>
      </c>
      <c r="C235" s="61"/>
      <c r="D235" s="424" t="s">
        <v>1471</v>
      </c>
      <c r="E235" s="15" t="s">
        <v>1473</v>
      </c>
      <c r="F235" s="255"/>
      <c r="G235" s="19"/>
      <c r="H235" s="19"/>
      <c r="I235" s="19"/>
      <c r="J235" s="19"/>
      <c r="K235" s="19"/>
      <c r="L235" s="19"/>
      <c r="M235" s="157"/>
      <c r="N235" s="19"/>
    </row>
    <row r="236" spans="1:14" s="34" customFormat="1" ht="100.8" outlineLevel="1" x14ac:dyDescent="0.3">
      <c r="A236" s="250">
        <f t="shared" si="13"/>
        <v>176</v>
      </c>
      <c r="B236" s="31" t="s">
        <v>1385</v>
      </c>
      <c r="C236" s="61"/>
      <c r="D236" s="31" t="s">
        <v>1468</v>
      </c>
      <c r="E236" s="15"/>
      <c r="F236" s="255"/>
      <c r="G236" s="19"/>
      <c r="H236" s="19"/>
      <c r="I236" s="19"/>
      <c r="J236" s="19"/>
      <c r="K236" s="19"/>
      <c r="L236" s="19"/>
      <c r="M236" s="157"/>
      <c r="N236" s="19"/>
    </row>
    <row r="237" spans="1:14" s="34" customFormat="1" ht="374.4" outlineLevel="1" x14ac:dyDescent="0.3">
      <c r="A237" s="250">
        <f t="shared" si="13"/>
        <v>177</v>
      </c>
      <c r="B237" s="31" t="s">
        <v>1470</v>
      </c>
      <c r="C237" s="61"/>
      <c r="D237" s="31" t="s">
        <v>1467</v>
      </c>
      <c r="E237" s="15" t="s">
        <v>1386</v>
      </c>
      <c r="F237" s="255"/>
      <c r="G237" s="19"/>
      <c r="H237" s="19"/>
      <c r="I237" s="19"/>
      <c r="J237" s="19"/>
      <c r="K237" s="19"/>
      <c r="L237" s="19"/>
      <c r="M237" s="157"/>
      <c r="N237" s="19"/>
    </row>
    <row r="238" spans="1:14" s="34" customFormat="1" ht="14.4" customHeight="1" x14ac:dyDescent="0.3">
      <c r="A238" s="235" t="s">
        <v>1368</v>
      </c>
      <c r="B238" s="235"/>
      <c r="C238" s="204"/>
      <c r="D238" s="204"/>
      <c r="E238" s="210"/>
      <c r="F238" s="258"/>
      <c r="G238" s="210"/>
      <c r="H238" s="210"/>
      <c r="I238" s="210"/>
      <c r="J238" s="210"/>
      <c r="K238" s="210"/>
      <c r="L238" s="210"/>
      <c r="M238" s="157"/>
      <c r="N238" s="210"/>
    </row>
    <row r="239" spans="1:14" s="34" customFormat="1" ht="57.6" customHeight="1" outlineLevel="1" x14ac:dyDescent="0.3">
      <c r="A239" s="250">
        <f>A237+1</f>
        <v>178</v>
      </c>
      <c r="B239" s="31" t="s">
        <v>734</v>
      </c>
      <c r="C239" s="61" t="str">
        <f>IF(Kerngegevens!K$84=TRUE,"ISA 510 van toepassing","N/A")</f>
        <v>ISA 510 van toepassing</v>
      </c>
      <c r="D239" s="31" t="s">
        <v>670</v>
      </c>
      <c r="E239" s="15"/>
      <c r="F239" s="255"/>
      <c r="G239" s="19"/>
      <c r="H239" s="19"/>
      <c r="I239" s="19"/>
      <c r="J239" s="19"/>
      <c r="K239" s="19"/>
      <c r="L239" s="19"/>
      <c r="M239" s="157"/>
      <c r="N239" s="19"/>
    </row>
    <row r="240" spans="1:14" s="34" customFormat="1" ht="316.95" customHeight="1" outlineLevel="1" x14ac:dyDescent="0.3">
      <c r="A240" s="250">
        <f>A239+1</f>
        <v>179</v>
      </c>
      <c r="B240" s="31" t="s">
        <v>735</v>
      </c>
      <c r="C240" s="61"/>
      <c r="D240" s="31" t="s">
        <v>503</v>
      </c>
      <c r="E240" s="15" t="s">
        <v>736</v>
      </c>
      <c r="F240" s="255"/>
      <c r="G240" s="19"/>
      <c r="H240" s="19"/>
      <c r="I240" s="19"/>
      <c r="J240" s="19"/>
      <c r="K240" s="19"/>
      <c r="L240" s="19"/>
      <c r="M240" s="157"/>
      <c r="N240" s="19"/>
    </row>
    <row r="241" spans="1:15" s="34" customFormat="1" ht="100.95" customHeight="1" outlineLevel="1" x14ac:dyDescent="0.3">
      <c r="A241" s="250">
        <f>A240+1</f>
        <v>180</v>
      </c>
      <c r="B241" s="31" t="s">
        <v>737</v>
      </c>
      <c r="C241" s="61"/>
      <c r="D241" s="31" t="s">
        <v>504</v>
      </c>
      <c r="E241" s="15"/>
      <c r="F241" s="255"/>
      <c r="G241" s="19"/>
      <c r="H241" s="19"/>
      <c r="I241" s="19"/>
      <c r="J241" s="19"/>
      <c r="K241" s="19"/>
      <c r="L241" s="19"/>
      <c r="M241" s="157"/>
      <c r="N241" s="19"/>
    </row>
    <row r="242" spans="1:15" s="34" customFormat="1" ht="129.6" customHeight="1" outlineLevel="1" x14ac:dyDescent="0.3">
      <c r="A242" s="250">
        <f>A241+1</f>
        <v>181</v>
      </c>
      <c r="B242" s="31" t="s">
        <v>738</v>
      </c>
      <c r="C242" s="61"/>
      <c r="D242" s="31" t="s">
        <v>281</v>
      </c>
      <c r="E242" s="15"/>
      <c r="F242" s="256"/>
      <c r="G242" s="19"/>
      <c r="H242" s="19"/>
      <c r="I242" s="19"/>
      <c r="J242" s="19"/>
      <c r="K242" s="19"/>
      <c r="L242" s="19"/>
      <c r="M242" s="157"/>
      <c r="N242" s="19"/>
    </row>
    <row r="243" spans="1:15" s="34" customFormat="1" ht="86.4" customHeight="1" outlineLevel="1" x14ac:dyDescent="0.3">
      <c r="A243" s="250">
        <f>A242+1</f>
        <v>182</v>
      </c>
      <c r="B243" s="31" t="s">
        <v>739</v>
      </c>
      <c r="C243" s="61"/>
      <c r="D243" s="31" t="s">
        <v>507</v>
      </c>
      <c r="E243" s="15" t="s">
        <v>472</v>
      </c>
      <c r="F243" s="255"/>
      <c r="G243" s="19"/>
      <c r="H243" s="19"/>
      <c r="I243" s="19"/>
      <c r="J243" s="19"/>
      <c r="K243" s="19"/>
      <c r="L243" s="19"/>
      <c r="M243" s="157"/>
      <c r="N243" s="19"/>
    </row>
    <row r="244" spans="1:15" s="34" customFormat="1" ht="129.6" customHeight="1" outlineLevel="1" x14ac:dyDescent="0.3">
      <c r="A244" s="250">
        <f t="shared" ref="A244:A246" si="14">A243+1</f>
        <v>183</v>
      </c>
      <c r="B244" s="31" t="s">
        <v>740</v>
      </c>
      <c r="C244" s="61"/>
      <c r="D244" s="31" t="s">
        <v>203</v>
      </c>
      <c r="E244" s="15"/>
      <c r="F244" s="255"/>
      <c r="G244" s="19"/>
      <c r="H244" s="19"/>
      <c r="I244" s="19"/>
      <c r="J244" s="19"/>
      <c r="K244" s="19"/>
      <c r="L244" s="19"/>
      <c r="M244" s="157"/>
      <c r="N244" s="19"/>
    </row>
    <row r="245" spans="1:15" s="34" customFormat="1" ht="172.95" customHeight="1" outlineLevel="1" x14ac:dyDescent="0.3">
      <c r="A245" s="250">
        <f t="shared" si="14"/>
        <v>184</v>
      </c>
      <c r="B245" s="31" t="s">
        <v>741</v>
      </c>
      <c r="C245" s="61"/>
      <c r="D245" s="31" t="s">
        <v>235</v>
      </c>
      <c r="E245" s="15"/>
      <c r="F245" s="255"/>
      <c r="G245" s="19"/>
      <c r="H245" s="19"/>
      <c r="I245" s="19"/>
      <c r="J245" s="19"/>
      <c r="K245" s="19"/>
      <c r="L245" s="19"/>
      <c r="M245" s="157"/>
      <c r="N245" s="19"/>
    </row>
    <row r="246" spans="1:15" s="34" customFormat="1" ht="115.2" customHeight="1" outlineLevel="1" x14ac:dyDescent="0.3">
      <c r="A246" s="250">
        <f t="shared" si="14"/>
        <v>185</v>
      </c>
      <c r="B246" s="31" t="s">
        <v>742</v>
      </c>
      <c r="C246" s="61"/>
      <c r="D246" s="31" t="s">
        <v>671</v>
      </c>
      <c r="E246" s="15" t="s">
        <v>502</v>
      </c>
      <c r="F246" s="255"/>
      <c r="G246" s="19"/>
      <c r="H246" s="19"/>
      <c r="I246" s="19"/>
      <c r="J246" s="19"/>
      <c r="K246" s="19"/>
      <c r="L246" s="19"/>
      <c r="M246" s="157"/>
      <c r="N246" s="19"/>
    </row>
    <row r="247" spans="1:15" s="34" customFormat="1" ht="14.4" customHeight="1" x14ac:dyDescent="0.3">
      <c r="A247" s="235" t="s">
        <v>1369</v>
      </c>
      <c r="B247" s="235"/>
      <c r="C247" s="204"/>
      <c r="D247" s="204"/>
      <c r="E247" s="210"/>
      <c r="F247" s="258"/>
      <c r="G247" s="210"/>
      <c r="H247" s="210"/>
      <c r="I247" s="210"/>
      <c r="J247" s="210"/>
      <c r="K247" s="210"/>
      <c r="L247" s="210"/>
      <c r="M247" s="157"/>
      <c r="N247" s="210"/>
    </row>
    <row r="248" spans="1:15" s="34" customFormat="1" ht="172.95" customHeight="1" outlineLevel="1" x14ac:dyDescent="0.3">
      <c r="A248" s="250">
        <f>A246+1</f>
        <v>186</v>
      </c>
      <c r="B248" s="31" t="s">
        <v>743</v>
      </c>
      <c r="C248" s="61" t="str">
        <f>IF(Kerngegevens!K$85=TRUE,"ISA 610 van toepassing","N/A")</f>
        <v>ISA 610 van toepassing</v>
      </c>
      <c r="D248" s="31" t="s">
        <v>509</v>
      </c>
      <c r="E248" s="15" t="s">
        <v>423</v>
      </c>
      <c r="F248" s="255"/>
      <c r="G248" s="19"/>
      <c r="H248" s="19"/>
      <c r="I248" s="19"/>
      <c r="J248" s="19"/>
      <c r="K248" s="19"/>
      <c r="L248" s="19"/>
      <c r="M248" s="157"/>
      <c r="N248" s="19"/>
    </row>
    <row r="249" spans="1:15" s="34" customFormat="1" ht="72" customHeight="1" outlineLevel="1" x14ac:dyDescent="0.3">
      <c r="A249" s="250">
        <f>A248+1</f>
        <v>187</v>
      </c>
      <c r="B249" s="31" t="s">
        <v>744</v>
      </c>
      <c r="C249" s="61"/>
      <c r="D249" s="31" t="s">
        <v>510</v>
      </c>
      <c r="E249" s="15" t="s">
        <v>508</v>
      </c>
      <c r="F249" s="255"/>
      <c r="G249" s="19"/>
      <c r="H249" s="19"/>
      <c r="I249" s="19"/>
      <c r="J249" s="19"/>
      <c r="K249" s="19"/>
      <c r="L249" s="19"/>
      <c r="M249" s="157"/>
      <c r="N249" s="19"/>
    </row>
    <row r="250" spans="1:15" ht="14.4" customHeight="1" x14ac:dyDescent="0.3">
      <c r="A250" s="235" t="s">
        <v>1370</v>
      </c>
      <c r="B250" s="235"/>
      <c r="C250" s="204"/>
      <c r="D250" s="204"/>
      <c r="E250" s="210"/>
      <c r="F250" s="258"/>
      <c r="G250" s="210"/>
      <c r="H250" s="210"/>
      <c r="I250" s="210"/>
      <c r="J250" s="210"/>
      <c r="K250" s="210"/>
      <c r="L250" s="210"/>
      <c r="M250" s="157"/>
      <c r="N250" s="210"/>
      <c r="O250" s="34"/>
    </row>
    <row r="251" spans="1:15" s="34" customFormat="1" ht="100.95" customHeight="1" outlineLevel="1" x14ac:dyDescent="0.3">
      <c r="A251" s="250">
        <f>A249+1</f>
        <v>188</v>
      </c>
      <c r="B251" s="31" t="s">
        <v>745</v>
      </c>
      <c r="C251" s="61" t="str">
        <f>IF(Kerngegevens!K$86=TRUE,"ISA 620 van toepassing","N/A")</f>
        <v>ISA 620 van toepassing</v>
      </c>
      <c r="D251" s="31" t="s">
        <v>512</v>
      </c>
      <c r="E251" s="15" t="s">
        <v>672</v>
      </c>
      <c r="F251" s="255"/>
      <c r="G251" s="19"/>
      <c r="H251" s="19"/>
      <c r="I251" s="19"/>
      <c r="J251" s="19"/>
      <c r="K251" s="19"/>
      <c r="L251" s="19"/>
      <c r="M251" s="157"/>
      <c r="N251" s="19"/>
    </row>
    <row r="252" spans="1:15" s="34" customFormat="1" ht="244.95" customHeight="1" outlineLevel="1" x14ac:dyDescent="0.3">
      <c r="A252" s="250">
        <f>A251+1</f>
        <v>189</v>
      </c>
      <c r="B252" s="31" t="s">
        <v>746</v>
      </c>
      <c r="C252" s="61"/>
      <c r="D252" s="31" t="s">
        <v>513</v>
      </c>
      <c r="E252" s="15" t="s">
        <v>517</v>
      </c>
      <c r="F252" s="256"/>
      <c r="G252" s="19"/>
      <c r="H252" s="19"/>
      <c r="I252" s="19"/>
      <c r="J252" s="19"/>
      <c r="K252" s="19"/>
      <c r="L252" s="19"/>
      <c r="M252" s="157"/>
      <c r="N252" s="19"/>
    </row>
    <row r="253" spans="1:15" s="34" customFormat="1" ht="158.4" customHeight="1" outlineLevel="1" x14ac:dyDescent="0.3">
      <c r="A253" s="250">
        <f>A252+1</f>
        <v>190</v>
      </c>
      <c r="B253" s="31" t="s">
        <v>747</v>
      </c>
      <c r="C253" s="61"/>
      <c r="D253" s="31" t="s">
        <v>514</v>
      </c>
      <c r="E253" s="15" t="s">
        <v>518</v>
      </c>
      <c r="F253" s="255"/>
      <c r="G253" s="19"/>
      <c r="H253" s="19"/>
      <c r="I253" s="19"/>
      <c r="J253" s="19"/>
      <c r="K253" s="19"/>
      <c r="L253" s="19"/>
      <c r="M253" s="157"/>
      <c r="N253" s="19"/>
    </row>
    <row r="254" spans="1:15" s="34" customFormat="1" ht="216" customHeight="1" outlineLevel="1" x14ac:dyDescent="0.3">
      <c r="A254" s="250">
        <f>A253+1</f>
        <v>191</v>
      </c>
      <c r="B254" s="31" t="s">
        <v>748</v>
      </c>
      <c r="C254" s="61"/>
      <c r="D254" s="31" t="s">
        <v>515</v>
      </c>
      <c r="E254" s="15" t="s">
        <v>673</v>
      </c>
      <c r="F254" s="255"/>
      <c r="G254" s="19"/>
      <c r="H254" s="19"/>
      <c r="I254" s="19"/>
      <c r="J254" s="19"/>
      <c r="K254" s="19"/>
      <c r="L254" s="19"/>
      <c r="M254" s="157"/>
      <c r="N254" s="19"/>
    </row>
    <row r="255" spans="1:15" s="34" customFormat="1" ht="115.2" customHeight="1" outlineLevel="1" x14ac:dyDescent="0.3">
      <c r="A255" s="250">
        <f>A254+1</f>
        <v>192</v>
      </c>
      <c r="B255" s="31" t="s">
        <v>749</v>
      </c>
      <c r="C255" s="61"/>
      <c r="D255" s="31" t="s">
        <v>516</v>
      </c>
      <c r="E255" s="15" t="s">
        <v>511</v>
      </c>
      <c r="F255" s="255"/>
      <c r="G255" s="19"/>
      <c r="H255" s="19"/>
      <c r="I255" s="19"/>
      <c r="J255" s="19"/>
      <c r="K255" s="19"/>
      <c r="L255" s="19"/>
      <c r="M255" s="157"/>
      <c r="N255" s="19"/>
    </row>
    <row r="256" spans="1:15" ht="14.4" customHeight="1" x14ac:dyDescent="0.3">
      <c r="A256" s="235" t="s">
        <v>1371</v>
      </c>
      <c r="B256" s="235"/>
      <c r="C256" s="204"/>
      <c r="D256" s="204"/>
      <c r="E256" s="210"/>
      <c r="F256" s="258"/>
      <c r="G256" s="210"/>
      <c r="H256" s="210"/>
      <c r="I256" s="210"/>
      <c r="J256" s="210"/>
      <c r="K256" s="210"/>
      <c r="L256" s="210"/>
      <c r="M256" s="157"/>
      <c r="N256" s="210"/>
      <c r="O256" s="34"/>
    </row>
    <row r="257" spans="1:23" s="34" customFormat="1" ht="100.8" outlineLevel="1" x14ac:dyDescent="0.3">
      <c r="A257" s="250">
        <f>A255+1</f>
        <v>193</v>
      </c>
      <c r="B257" s="31" t="s">
        <v>905</v>
      </c>
      <c r="C257" s="61" t="str">
        <f>IF(Kerngegevens!K$87=TRUE,"OR","N/A")</f>
        <v>OR</v>
      </c>
      <c r="D257" s="31" t="s">
        <v>1387</v>
      </c>
      <c r="E257" s="15"/>
      <c r="F257" s="255"/>
      <c r="G257" s="19"/>
      <c r="H257" s="19"/>
      <c r="I257" s="19"/>
      <c r="J257" s="19"/>
      <c r="K257" s="19"/>
      <c r="L257" s="19"/>
      <c r="M257" s="157"/>
      <c r="N257" s="19"/>
    </row>
    <row r="258" spans="1:23" s="34" customFormat="1" ht="57.6" customHeight="1" outlineLevel="1" x14ac:dyDescent="0.3">
      <c r="A258" s="250">
        <f t="shared" ref="A258:A263" si="15">A257+1</f>
        <v>194</v>
      </c>
      <c r="B258" s="252" t="s">
        <v>674</v>
      </c>
      <c r="C258" s="61"/>
      <c r="D258" s="252" t="s">
        <v>900</v>
      </c>
      <c r="E258" s="15"/>
      <c r="F258" s="255"/>
      <c r="G258" s="19"/>
      <c r="H258" s="19"/>
      <c r="I258" s="19"/>
      <c r="J258" s="19"/>
      <c r="K258" s="19"/>
      <c r="L258" s="19"/>
      <c r="M258" s="157"/>
      <c r="N258" s="19"/>
    </row>
    <row r="259" spans="1:23" s="34" customFormat="1" ht="28.95" customHeight="1" outlineLevel="1" x14ac:dyDescent="0.3">
      <c r="A259" s="250">
        <f t="shared" si="15"/>
        <v>195</v>
      </c>
      <c r="B259" s="31" t="s">
        <v>750</v>
      </c>
      <c r="C259" s="61"/>
      <c r="D259" s="31" t="s">
        <v>901</v>
      </c>
      <c r="E259" s="15"/>
      <c r="F259" s="255"/>
      <c r="G259" s="19"/>
      <c r="H259" s="19"/>
      <c r="I259" s="19"/>
      <c r="J259" s="19"/>
      <c r="K259" s="19"/>
      <c r="L259" s="19"/>
      <c r="M259" s="157"/>
      <c r="N259" s="19"/>
    </row>
    <row r="260" spans="1:23" s="34" customFormat="1" ht="144" outlineLevel="1" x14ac:dyDescent="0.3">
      <c r="A260" s="250">
        <f t="shared" si="15"/>
        <v>196</v>
      </c>
      <c r="B260" s="31" t="s">
        <v>751</v>
      </c>
      <c r="C260" s="61"/>
      <c r="D260" s="31" t="s">
        <v>1389</v>
      </c>
      <c r="E260" s="15" t="s">
        <v>1594</v>
      </c>
      <c r="F260" s="255"/>
      <c r="G260" s="19"/>
      <c r="H260" s="19"/>
      <c r="I260" s="19"/>
      <c r="J260" s="19"/>
      <c r="K260" s="19"/>
      <c r="L260" s="19"/>
      <c r="M260" s="157"/>
      <c r="N260" s="19"/>
    </row>
    <row r="261" spans="1:23" s="34" customFormat="1" ht="72" customHeight="1" outlineLevel="1" x14ac:dyDescent="0.3">
      <c r="A261" s="250">
        <f t="shared" si="15"/>
        <v>197</v>
      </c>
      <c r="B261" s="252" t="s">
        <v>903</v>
      </c>
      <c r="C261" s="61"/>
      <c r="D261" s="252" t="s">
        <v>902</v>
      </c>
      <c r="E261" s="15" t="s">
        <v>904</v>
      </c>
      <c r="F261" s="255"/>
      <c r="G261" s="19"/>
      <c r="H261" s="19"/>
      <c r="I261" s="19"/>
      <c r="J261" s="19"/>
      <c r="K261" s="19"/>
      <c r="L261" s="19"/>
      <c r="M261" s="157"/>
      <c r="N261" s="19"/>
    </row>
    <row r="262" spans="1:23" s="34" customFormat="1" ht="115.2" outlineLevel="1" x14ac:dyDescent="0.3">
      <c r="A262" s="250">
        <f t="shared" si="15"/>
        <v>198</v>
      </c>
      <c r="B262" s="252" t="s">
        <v>906</v>
      </c>
      <c r="C262" s="61"/>
      <c r="D262" s="252" t="s">
        <v>1390</v>
      </c>
      <c r="E262" s="15" t="s">
        <v>1388</v>
      </c>
      <c r="F262" s="255"/>
      <c r="G262" s="19"/>
      <c r="H262" s="19"/>
      <c r="I262" s="19"/>
      <c r="J262" s="19"/>
      <c r="K262" s="19"/>
      <c r="L262" s="19"/>
      <c r="M262" s="157"/>
      <c r="N262" s="19"/>
    </row>
    <row r="263" spans="1:23" s="34" customFormat="1" ht="57.6" outlineLevel="1" x14ac:dyDescent="0.3">
      <c r="A263" s="250">
        <f t="shared" si="15"/>
        <v>199</v>
      </c>
      <c r="B263" s="252" t="s">
        <v>1391</v>
      </c>
      <c r="C263" s="61"/>
      <c r="D263" s="252" t="s">
        <v>1392</v>
      </c>
      <c r="E263" s="15"/>
      <c r="F263" s="255"/>
      <c r="G263" s="19"/>
      <c r="H263" s="19"/>
      <c r="I263" s="19"/>
      <c r="J263" s="19"/>
      <c r="K263" s="19"/>
      <c r="L263" s="19"/>
      <c r="M263" s="157"/>
      <c r="N263" s="19"/>
    </row>
    <row r="264" spans="1:23" ht="14.4" customHeight="1" x14ac:dyDescent="0.3">
      <c r="A264" s="234" t="s">
        <v>124</v>
      </c>
      <c r="B264" s="190"/>
      <c r="C264" s="81"/>
      <c r="D264" s="190"/>
      <c r="E264" s="162"/>
      <c r="F264" s="254"/>
      <c r="G264" s="229"/>
      <c r="H264" s="229"/>
      <c r="I264" s="229"/>
      <c r="J264" s="229"/>
      <c r="K264" s="229"/>
      <c r="L264" s="229"/>
      <c r="M264" s="213"/>
      <c r="N264" s="212"/>
    </row>
    <row r="265" spans="1:23" s="34" customFormat="1" ht="14.4" customHeight="1" x14ac:dyDescent="0.3">
      <c r="A265" s="235" t="s">
        <v>916</v>
      </c>
      <c r="B265" s="235"/>
      <c r="C265" s="204"/>
      <c r="D265" s="204"/>
      <c r="E265" s="210"/>
      <c r="F265" s="258"/>
      <c r="G265" s="210"/>
      <c r="H265" s="210"/>
      <c r="I265" s="210"/>
      <c r="J265" s="210"/>
      <c r="K265" s="210"/>
      <c r="L265" s="210"/>
      <c r="M265" s="157"/>
      <c r="N265" s="210"/>
      <c r="P265" s="33"/>
      <c r="Q265" s="33"/>
      <c r="R265" s="33"/>
      <c r="S265" s="33"/>
      <c r="T265" s="33"/>
      <c r="U265" s="33"/>
      <c r="V265" s="33"/>
      <c r="W265" s="33"/>
    </row>
    <row r="266" spans="1:23" s="34" customFormat="1" ht="72" customHeight="1" outlineLevel="1" x14ac:dyDescent="0.3">
      <c r="A266" s="250">
        <f>A263+1</f>
        <v>200</v>
      </c>
      <c r="B266" s="31" t="s">
        <v>752</v>
      </c>
      <c r="C266" s="61"/>
      <c r="D266" s="31" t="s">
        <v>521</v>
      </c>
      <c r="E266" s="19" t="s">
        <v>519</v>
      </c>
      <c r="F266" s="255"/>
      <c r="G266" s="19"/>
      <c r="H266" s="19"/>
      <c r="I266" s="19"/>
      <c r="J266" s="19"/>
      <c r="K266" s="19"/>
      <c r="L266" s="19"/>
      <c r="M266" s="157"/>
      <c r="N266" s="19"/>
    </row>
    <row r="267" spans="1:23" s="34" customFormat="1" ht="100.95" customHeight="1" outlineLevel="1" x14ac:dyDescent="0.3">
      <c r="A267" s="250">
        <f>A266+1</f>
        <v>201</v>
      </c>
      <c r="B267" s="31" t="s">
        <v>753</v>
      </c>
      <c r="C267" s="61"/>
      <c r="D267" s="31" t="s">
        <v>419</v>
      </c>
      <c r="E267" s="19" t="s">
        <v>520</v>
      </c>
      <c r="F267" s="255"/>
      <c r="G267" s="19"/>
      <c r="H267" s="19"/>
      <c r="I267" s="19"/>
      <c r="J267" s="19"/>
      <c r="K267" s="19"/>
      <c r="L267" s="19"/>
      <c r="M267" s="157"/>
      <c r="N267" s="19"/>
    </row>
    <row r="268" spans="1:23" s="34" customFormat="1" ht="14.4" customHeight="1" x14ac:dyDescent="0.3">
      <c r="A268" s="235" t="s">
        <v>675</v>
      </c>
      <c r="B268" s="235"/>
      <c r="C268" s="204"/>
      <c r="D268" s="204"/>
      <c r="E268" s="210"/>
      <c r="F268" s="258"/>
      <c r="G268" s="210"/>
      <c r="H268" s="210"/>
      <c r="I268" s="210"/>
      <c r="J268" s="210"/>
      <c r="K268" s="210"/>
      <c r="L268" s="210"/>
      <c r="M268" s="157"/>
      <c r="N268" s="210"/>
      <c r="P268" s="33"/>
      <c r="Q268" s="33"/>
      <c r="R268" s="33"/>
      <c r="S268" s="33"/>
      <c r="T268" s="33"/>
      <c r="U268" s="33"/>
      <c r="V268" s="33"/>
      <c r="W268" s="33"/>
    </row>
    <row r="269" spans="1:23" s="34" customFormat="1" ht="187.2" customHeight="1" outlineLevel="1" x14ac:dyDescent="0.3">
      <c r="A269" s="250">
        <f>A267+1</f>
        <v>202</v>
      </c>
      <c r="B269" s="31" t="s">
        <v>677</v>
      </c>
      <c r="C269" s="61"/>
      <c r="D269" s="31" t="s">
        <v>522</v>
      </c>
      <c r="E269" s="80" t="s">
        <v>676</v>
      </c>
      <c r="F269" s="255"/>
      <c r="G269" s="19"/>
      <c r="H269" s="19"/>
      <c r="I269" s="19"/>
      <c r="J269" s="19"/>
      <c r="K269" s="19"/>
      <c r="L269" s="19"/>
      <c r="M269" s="157"/>
      <c r="N269" s="19"/>
    </row>
    <row r="270" spans="1:23" s="34" customFormat="1" ht="72" customHeight="1" outlineLevel="1" x14ac:dyDescent="0.3">
      <c r="A270" s="250">
        <f t="shared" ref="A270:A271" si="16">A269+1</f>
        <v>203</v>
      </c>
      <c r="B270" s="31" t="s">
        <v>754</v>
      </c>
      <c r="C270" s="61"/>
      <c r="D270" s="31" t="s">
        <v>523</v>
      </c>
      <c r="E270" s="80" t="s">
        <v>1442</v>
      </c>
      <c r="F270" s="255"/>
      <c r="G270" s="19"/>
      <c r="H270" s="19"/>
      <c r="I270" s="19"/>
      <c r="J270" s="19"/>
      <c r="K270" s="19"/>
      <c r="L270" s="19"/>
      <c r="M270" s="157"/>
      <c r="N270" s="19"/>
    </row>
    <row r="271" spans="1:23" s="34" customFormat="1" ht="187.2" customHeight="1" outlineLevel="1" x14ac:dyDescent="0.3">
      <c r="A271" s="250">
        <f t="shared" si="16"/>
        <v>204</v>
      </c>
      <c r="B271" s="31" t="s">
        <v>755</v>
      </c>
      <c r="C271" s="61"/>
      <c r="D271" s="31" t="s">
        <v>524</v>
      </c>
      <c r="E271" s="80" t="s">
        <v>1443</v>
      </c>
      <c r="F271" s="255"/>
      <c r="G271" s="19"/>
      <c r="H271" s="19"/>
      <c r="I271" s="19"/>
      <c r="J271" s="19"/>
      <c r="K271" s="19"/>
      <c r="L271" s="19"/>
      <c r="M271" s="157"/>
      <c r="N271" s="19"/>
    </row>
    <row r="272" spans="1:23" s="34" customFormat="1" ht="100.95" customHeight="1" outlineLevel="1" x14ac:dyDescent="0.3">
      <c r="A272" s="250">
        <f>A271+1</f>
        <v>205</v>
      </c>
      <c r="B272" s="31" t="s">
        <v>1449</v>
      </c>
      <c r="C272" s="61"/>
      <c r="D272" s="31" t="s">
        <v>525</v>
      </c>
      <c r="E272" s="22" t="s">
        <v>502</v>
      </c>
      <c r="F272" s="256"/>
      <c r="G272" s="19"/>
      <c r="H272" s="19"/>
      <c r="I272" s="19"/>
      <c r="J272" s="19"/>
      <c r="K272" s="19"/>
      <c r="L272" s="19"/>
      <c r="M272" s="157"/>
      <c r="N272" s="19"/>
    </row>
    <row r="273" spans="1:15" s="34" customFormat="1" ht="57.6" customHeight="1" outlineLevel="1" x14ac:dyDescent="0.3">
      <c r="A273" s="250">
        <f>A272+1</f>
        <v>206</v>
      </c>
      <c r="B273" s="31" t="s">
        <v>756</v>
      </c>
      <c r="C273" s="61"/>
      <c r="D273" s="31" t="s">
        <v>526</v>
      </c>
      <c r="E273" s="22" t="s">
        <v>1444</v>
      </c>
      <c r="F273" s="255"/>
      <c r="G273" s="19"/>
      <c r="H273" s="19"/>
      <c r="I273" s="19"/>
      <c r="J273" s="19"/>
      <c r="K273" s="19"/>
      <c r="L273" s="19"/>
      <c r="M273" s="157"/>
      <c r="N273" s="19"/>
    </row>
    <row r="274" spans="1:15" s="34" customFormat="1" ht="100.95" customHeight="1" outlineLevel="1" x14ac:dyDescent="0.3">
      <c r="A274" s="250">
        <f>A273+1</f>
        <v>207</v>
      </c>
      <c r="B274" s="31" t="s">
        <v>927</v>
      </c>
      <c r="C274" s="61"/>
      <c r="D274" s="31" t="s">
        <v>527</v>
      </c>
      <c r="E274" s="80" t="s">
        <v>1445</v>
      </c>
      <c r="F274" s="255"/>
      <c r="G274" s="19"/>
      <c r="H274" s="19"/>
      <c r="I274" s="19"/>
      <c r="J274" s="19"/>
      <c r="K274" s="19"/>
      <c r="L274" s="19"/>
      <c r="M274" s="157"/>
      <c r="N274" s="19"/>
    </row>
    <row r="275" spans="1:15" s="34" customFormat="1" ht="216" customHeight="1" outlineLevel="1" x14ac:dyDescent="0.3">
      <c r="A275" s="250">
        <f>A274+1</f>
        <v>208</v>
      </c>
      <c r="B275" s="31" t="s">
        <v>757</v>
      </c>
      <c r="C275" s="61"/>
      <c r="D275" s="31" t="s">
        <v>528</v>
      </c>
      <c r="E275" s="80" t="s">
        <v>1446</v>
      </c>
      <c r="F275" s="255"/>
      <c r="G275" s="19"/>
      <c r="H275" s="19"/>
      <c r="I275" s="19"/>
      <c r="J275" s="19"/>
      <c r="K275" s="19"/>
      <c r="L275" s="19"/>
      <c r="M275" s="157"/>
      <c r="N275" s="19"/>
    </row>
    <row r="276" spans="1:15" s="34" customFormat="1" ht="100.95" customHeight="1" outlineLevel="1" x14ac:dyDescent="0.3">
      <c r="A276" s="250">
        <f>A275+1</f>
        <v>209</v>
      </c>
      <c r="B276" s="424" t="s">
        <v>1448</v>
      </c>
      <c r="C276" s="61"/>
      <c r="D276" s="31" t="s">
        <v>529</v>
      </c>
      <c r="E276" s="158" t="s">
        <v>1447</v>
      </c>
      <c r="F276" s="256"/>
      <c r="G276" s="19"/>
      <c r="H276" s="19"/>
      <c r="I276" s="19"/>
      <c r="J276" s="19"/>
      <c r="K276" s="19"/>
      <c r="L276" s="19"/>
      <c r="M276" s="157"/>
      <c r="N276" s="19"/>
    </row>
    <row r="277" spans="1:15" s="34" customFormat="1" ht="14.4" customHeight="1" x14ac:dyDescent="0.3">
      <c r="A277" s="235" t="s">
        <v>563</v>
      </c>
      <c r="B277" s="235"/>
      <c r="C277" s="204"/>
      <c r="D277" s="204"/>
      <c r="E277" s="210"/>
      <c r="F277" s="258"/>
      <c r="G277" s="210"/>
      <c r="H277" s="210"/>
      <c r="I277" s="210"/>
      <c r="J277" s="210"/>
      <c r="K277" s="210"/>
      <c r="L277" s="210"/>
      <c r="M277" s="157"/>
      <c r="N277" s="210"/>
    </row>
    <row r="278" spans="1:15" s="34" customFormat="1" ht="409.6" customHeight="1" outlineLevel="1" x14ac:dyDescent="0.3">
      <c r="A278" s="250">
        <f>A276+1</f>
        <v>210</v>
      </c>
      <c r="B278" s="424" t="s">
        <v>758</v>
      </c>
      <c r="C278" s="61"/>
      <c r="D278" s="31" t="s">
        <v>531</v>
      </c>
      <c r="E278" s="19" t="s">
        <v>678</v>
      </c>
      <c r="F278" s="255"/>
      <c r="G278" s="19"/>
      <c r="H278" s="19"/>
      <c r="I278" s="19"/>
      <c r="J278" s="19"/>
      <c r="K278" s="19"/>
      <c r="L278" s="19"/>
      <c r="M278" s="157"/>
      <c r="N278" s="19"/>
    </row>
    <row r="279" spans="1:15" s="34" customFormat="1" ht="129.6" customHeight="1" outlineLevel="1" x14ac:dyDescent="0.3">
      <c r="A279" s="250">
        <f>A278+1</f>
        <v>211</v>
      </c>
      <c r="B279" s="31" t="s">
        <v>759</v>
      </c>
      <c r="C279" s="61"/>
      <c r="D279" s="29" t="s">
        <v>532</v>
      </c>
      <c r="E279" s="19" t="s">
        <v>679</v>
      </c>
      <c r="F279" s="255"/>
      <c r="G279" s="19"/>
      <c r="H279" s="19"/>
      <c r="I279" s="19"/>
      <c r="J279" s="19"/>
      <c r="K279" s="19"/>
      <c r="L279" s="19"/>
      <c r="M279" s="157"/>
      <c r="N279" s="19"/>
    </row>
    <row r="280" spans="1:15" s="34" customFormat="1" ht="86.4" customHeight="1" outlineLevel="1" x14ac:dyDescent="0.3">
      <c r="A280" s="250">
        <f>A279+1</f>
        <v>212</v>
      </c>
      <c r="B280" s="31" t="s">
        <v>895</v>
      </c>
      <c r="C280" s="61"/>
      <c r="D280" s="31" t="s">
        <v>1343</v>
      </c>
      <c r="E280" s="22" t="s">
        <v>680</v>
      </c>
      <c r="F280" s="255"/>
      <c r="G280" s="19"/>
      <c r="H280" s="19"/>
      <c r="I280" s="19"/>
      <c r="J280" s="19"/>
      <c r="K280" s="19"/>
      <c r="L280" s="19"/>
      <c r="M280" s="157"/>
      <c r="N280" s="19"/>
    </row>
    <row r="281" spans="1:15" s="34" customFormat="1" ht="288" customHeight="1" outlineLevel="1" x14ac:dyDescent="0.3">
      <c r="A281" s="250">
        <f>A280+1</f>
        <v>213</v>
      </c>
      <c r="B281" s="31" t="s">
        <v>760</v>
      </c>
      <c r="C281" s="61"/>
      <c r="D281" s="29" t="s">
        <v>533</v>
      </c>
      <c r="E281" s="22" t="s">
        <v>681</v>
      </c>
      <c r="F281" s="256"/>
      <c r="G281" s="19"/>
      <c r="H281" s="19"/>
      <c r="I281" s="19"/>
      <c r="J281" s="19"/>
      <c r="K281" s="19"/>
      <c r="L281" s="19"/>
      <c r="M281" s="157"/>
      <c r="N281" s="19"/>
    </row>
    <row r="282" spans="1:15" ht="14.4" customHeight="1" x14ac:dyDescent="0.3">
      <c r="A282" s="235" t="s">
        <v>134</v>
      </c>
      <c r="B282" s="235"/>
      <c r="C282" s="204"/>
      <c r="D282" s="204"/>
      <c r="E282" s="210"/>
      <c r="F282" s="258"/>
      <c r="G282" s="210"/>
      <c r="H282" s="210"/>
      <c r="I282" s="210"/>
      <c r="J282" s="210"/>
      <c r="K282" s="210"/>
      <c r="L282" s="210"/>
      <c r="M282" s="157"/>
      <c r="N282" s="210"/>
      <c r="O282" s="34"/>
    </row>
    <row r="283" spans="1:15" s="34" customFormat="1" ht="144" customHeight="1" outlineLevel="1" x14ac:dyDescent="0.3">
      <c r="A283" s="250">
        <f>A281+1</f>
        <v>214</v>
      </c>
      <c r="B283" s="31" t="s">
        <v>1481</v>
      </c>
      <c r="C283" s="61"/>
      <c r="D283" s="31" t="s">
        <v>534</v>
      </c>
      <c r="E283" s="80" t="s">
        <v>1483</v>
      </c>
      <c r="F283" s="255"/>
      <c r="G283" s="19"/>
      <c r="H283" s="19"/>
      <c r="I283" s="19"/>
      <c r="J283" s="19"/>
      <c r="K283" s="19"/>
      <c r="L283" s="19"/>
      <c r="M283" s="157"/>
      <c r="N283" s="19"/>
    </row>
    <row r="284" spans="1:15" s="34" customFormat="1" ht="100.95" customHeight="1" outlineLevel="1" x14ac:dyDescent="0.3">
      <c r="A284" s="250">
        <f>A283+1</f>
        <v>215</v>
      </c>
      <c r="B284" s="31" t="s">
        <v>761</v>
      </c>
      <c r="C284" s="61"/>
      <c r="D284" s="31" t="s">
        <v>1412</v>
      </c>
      <c r="E284" s="80" t="s">
        <v>682</v>
      </c>
      <c r="F284" s="255"/>
      <c r="G284" s="19"/>
      <c r="H284" s="19"/>
      <c r="I284" s="19"/>
      <c r="J284" s="19"/>
      <c r="K284" s="19"/>
      <c r="L284" s="19"/>
      <c r="M284" s="157"/>
      <c r="N284" s="19"/>
    </row>
    <row r="285" spans="1:15" s="34" customFormat="1" ht="72" customHeight="1" outlineLevel="1" x14ac:dyDescent="0.3">
      <c r="A285" s="250">
        <f>A284+1</f>
        <v>216</v>
      </c>
      <c r="B285" s="31" t="s">
        <v>762</v>
      </c>
      <c r="C285" s="61"/>
      <c r="D285" s="31" t="s">
        <v>535</v>
      </c>
      <c r="E285" s="158" t="s">
        <v>536</v>
      </c>
      <c r="F285" s="255"/>
      <c r="G285" s="19"/>
      <c r="H285" s="19"/>
      <c r="I285" s="19"/>
      <c r="J285" s="19"/>
      <c r="K285" s="19"/>
      <c r="L285" s="19"/>
      <c r="M285" s="157"/>
      <c r="N285" s="19"/>
    </row>
    <row r="286" spans="1:15" ht="14.4" customHeight="1" x14ac:dyDescent="0.3">
      <c r="A286" s="235" t="s">
        <v>135</v>
      </c>
      <c r="B286" s="235"/>
      <c r="C286" s="204"/>
      <c r="D286" s="204"/>
      <c r="E286" s="210"/>
      <c r="F286" s="258"/>
      <c r="G286" s="210"/>
      <c r="H286" s="210"/>
      <c r="I286" s="210"/>
      <c r="J286" s="210"/>
      <c r="K286" s="210"/>
      <c r="L286" s="210"/>
      <c r="M286" s="157"/>
      <c r="N286" s="210"/>
      <c r="O286" s="34"/>
    </row>
    <row r="287" spans="1:15" s="34" customFormat="1" ht="374.4" customHeight="1" outlineLevel="1" x14ac:dyDescent="0.3">
      <c r="A287" s="250">
        <f>A285+1</f>
        <v>217</v>
      </c>
      <c r="B287" s="31" t="s">
        <v>763</v>
      </c>
      <c r="C287" s="61"/>
      <c r="D287" s="31" t="s">
        <v>870</v>
      </c>
      <c r="E287" s="80" t="s">
        <v>236</v>
      </c>
      <c r="F287" s="255"/>
      <c r="G287" s="19"/>
      <c r="H287" s="19"/>
      <c r="I287" s="19"/>
      <c r="J287" s="19"/>
      <c r="K287" s="19"/>
      <c r="L287" s="19"/>
      <c r="M287" s="157"/>
      <c r="N287" s="19"/>
    </row>
    <row r="288" spans="1:15" s="34" customFormat="1" ht="158.4" customHeight="1" outlineLevel="1" x14ac:dyDescent="0.3">
      <c r="A288" s="250">
        <f>A287+1</f>
        <v>218</v>
      </c>
      <c r="B288" s="45" t="s">
        <v>764</v>
      </c>
      <c r="C288" s="61"/>
      <c r="D288" s="31" t="s">
        <v>537</v>
      </c>
      <c r="E288" s="80" t="s">
        <v>1450</v>
      </c>
      <c r="F288" s="255"/>
      <c r="G288" s="19"/>
      <c r="H288" s="19"/>
      <c r="I288" s="19"/>
      <c r="J288" s="19"/>
      <c r="K288" s="19"/>
      <c r="L288" s="19"/>
      <c r="M288" s="157"/>
      <c r="N288" s="19"/>
    </row>
    <row r="289" spans="1:15" s="34" customFormat="1" ht="57.6" customHeight="1" outlineLevel="1" x14ac:dyDescent="0.3">
      <c r="A289" s="250">
        <f>A288+1</f>
        <v>219</v>
      </c>
      <c r="B289" s="31" t="s">
        <v>765</v>
      </c>
      <c r="C289" s="61"/>
      <c r="D289" s="31" t="s">
        <v>602</v>
      </c>
      <c r="E289" s="158" t="s">
        <v>1451</v>
      </c>
      <c r="F289" s="255"/>
      <c r="G289" s="19"/>
      <c r="H289" s="19"/>
      <c r="I289" s="19"/>
      <c r="J289" s="19"/>
      <c r="K289" s="19"/>
      <c r="L289" s="19"/>
      <c r="M289" s="157"/>
      <c r="N289" s="19"/>
    </row>
    <row r="290" spans="1:15" s="34" customFormat="1" ht="14.4" customHeight="1" x14ac:dyDescent="0.3">
      <c r="A290" s="235" t="s">
        <v>221</v>
      </c>
      <c r="B290" s="235"/>
      <c r="C290" s="204"/>
      <c r="D290" s="204"/>
      <c r="E290" s="210"/>
      <c r="F290" s="258"/>
      <c r="G290" s="210"/>
      <c r="H290" s="210"/>
      <c r="I290" s="210"/>
      <c r="J290" s="210"/>
      <c r="K290" s="210"/>
      <c r="L290" s="210"/>
      <c r="M290" s="157"/>
      <c r="N290" s="210"/>
    </row>
    <row r="291" spans="1:15" s="34" customFormat="1" ht="57.6" customHeight="1" outlineLevel="1" x14ac:dyDescent="0.3">
      <c r="A291" s="250">
        <f>A289+1</f>
        <v>220</v>
      </c>
      <c r="B291" s="31" t="s">
        <v>1427</v>
      </c>
      <c r="C291" s="61"/>
      <c r="D291" s="31" t="s">
        <v>538</v>
      </c>
      <c r="E291" s="80" t="s">
        <v>539</v>
      </c>
      <c r="F291" s="255"/>
      <c r="G291" s="19"/>
      <c r="H291" s="19"/>
      <c r="I291" s="19"/>
      <c r="J291" s="19"/>
      <c r="K291" s="19"/>
      <c r="L291" s="19"/>
      <c r="M291" s="157"/>
      <c r="N291" s="19"/>
    </row>
    <row r="292" spans="1:15" s="34" customFormat="1" ht="76.95" customHeight="1" outlineLevel="1" x14ac:dyDescent="0.3">
      <c r="A292" s="250">
        <f>A291+1</f>
        <v>221</v>
      </c>
      <c r="B292" s="31" t="s">
        <v>1426</v>
      </c>
      <c r="C292" s="61"/>
      <c r="D292" s="31" t="s">
        <v>540</v>
      </c>
      <c r="E292" s="158" t="s">
        <v>1423</v>
      </c>
      <c r="F292" s="256"/>
      <c r="G292" s="19"/>
      <c r="H292" s="19"/>
      <c r="I292" s="19"/>
      <c r="J292" s="19"/>
      <c r="K292" s="19"/>
      <c r="L292" s="19"/>
      <c r="M292" s="157"/>
      <c r="N292" s="19"/>
    </row>
    <row r="293" spans="1:15" s="34" customFormat="1" ht="172.95" customHeight="1" outlineLevel="1" x14ac:dyDescent="0.3">
      <c r="A293" s="250">
        <f t="shared" ref="A293:A299" si="17">A292+1</f>
        <v>222</v>
      </c>
      <c r="B293" s="31" t="s">
        <v>1424</v>
      </c>
      <c r="C293" s="61"/>
      <c r="D293" s="31" t="s">
        <v>541</v>
      </c>
      <c r="E293" s="158" t="s">
        <v>1428</v>
      </c>
      <c r="F293" s="255"/>
      <c r="G293" s="19"/>
      <c r="H293" s="19"/>
      <c r="I293" s="19"/>
      <c r="J293" s="19"/>
      <c r="K293" s="19"/>
      <c r="L293" s="19"/>
      <c r="M293" s="157"/>
      <c r="N293" s="19"/>
    </row>
    <row r="294" spans="1:15" s="34" customFormat="1" ht="72" customHeight="1" outlineLevel="1" x14ac:dyDescent="0.3">
      <c r="A294" s="250">
        <f>A293+1</f>
        <v>223</v>
      </c>
      <c r="B294" s="31" t="s">
        <v>767</v>
      </c>
      <c r="C294" s="61"/>
      <c r="D294" s="31" t="s">
        <v>603</v>
      </c>
      <c r="E294" s="158" t="s">
        <v>1429</v>
      </c>
      <c r="F294" s="255"/>
      <c r="G294" s="19"/>
      <c r="H294" s="19"/>
      <c r="I294" s="19"/>
      <c r="J294" s="19"/>
      <c r="K294" s="19"/>
      <c r="L294" s="19"/>
      <c r="M294" s="157"/>
      <c r="N294" s="19"/>
    </row>
    <row r="295" spans="1:15" s="34" customFormat="1" ht="144" customHeight="1" outlineLevel="1" x14ac:dyDescent="0.3">
      <c r="A295" s="250">
        <f>A294+1</f>
        <v>224</v>
      </c>
      <c r="B295" s="31" t="s">
        <v>1425</v>
      </c>
      <c r="C295" s="61"/>
      <c r="D295" s="31" t="s">
        <v>1344</v>
      </c>
      <c r="E295" s="80" t="s">
        <v>1430</v>
      </c>
      <c r="F295" s="255"/>
      <c r="G295" s="19"/>
      <c r="H295" s="19"/>
      <c r="I295" s="19"/>
      <c r="J295" s="19"/>
      <c r="K295" s="19"/>
      <c r="L295" s="19"/>
      <c r="M295" s="157"/>
      <c r="N295" s="19"/>
    </row>
    <row r="296" spans="1:15" ht="14.4" customHeight="1" x14ac:dyDescent="0.3">
      <c r="A296" s="235" t="s">
        <v>768</v>
      </c>
      <c r="B296" s="235"/>
      <c r="C296" s="204"/>
      <c r="D296" s="204"/>
      <c r="E296" s="210"/>
      <c r="F296" s="258"/>
      <c r="G296" s="210"/>
      <c r="H296" s="210"/>
      <c r="I296" s="210"/>
      <c r="J296" s="210"/>
      <c r="K296" s="210"/>
      <c r="L296" s="210"/>
      <c r="M296" s="157"/>
      <c r="N296" s="210"/>
      <c r="O296" s="34"/>
    </row>
    <row r="297" spans="1:15" s="34" customFormat="1" ht="43.2" customHeight="1" outlineLevel="1" x14ac:dyDescent="0.3">
      <c r="A297" s="250">
        <f>A295+1</f>
        <v>225</v>
      </c>
      <c r="B297" s="31" t="s">
        <v>596</v>
      </c>
      <c r="C297" s="61"/>
      <c r="D297" s="31" t="s">
        <v>544</v>
      </c>
      <c r="E297" s="22" t="s">
        <v>542</v>
      </c>
      <c r="F297" s="255"/>
      <c r="G297" s="19"/>
      <c r="H297" s="19"/>
      <c r="I297" s="19"/>
      <c r="J297" s="19"/>
      <c r="K297" s="19"/>
      <c r="L297" s="19"/>
      <c r="M297" s="157"/>
      <c r="N297" s="19"/>
    </row>
    <row r="298" spans="1:15" s="34" customFormat="1" ht="86.4" customHeight="1" outlineLevel="1" x14ac:dyDescent="0.3">
      <c r="A298" s="250">
        <f t="shared" si="17"/>
        <v>226</v>
      </c>
      <c r="B298" s="31" t="s">
        <v>909</v>
      </c>
      <c r="C298" s="61"/>
      <c r="D298" s="31" t="s">
        <v>545</v>
      </c>
      <c r="E298" s="22" t="s">
        <v>543</v>
      </c>
      <c r="F298" s="255"/>
      <c r="G298" s="19"/>
      <c r="H298" s="19"/>
      <c r="I298" s="19"/>
      <c r="J298" s="19"/>
      <c r="K298" s="19"/>
      <c r="L298" s="19"/>
      <c r="M298" s="157"/>
      <c r="N298" s="19"/>
    </row>
    <row r="299" spans="1:15" s="34" customFormat="1" ht="100.95" customHeight="1" outlineLevel="1" x14ac:dyDescent="0.3">
      <c r="A299" s="250">
        <f t="shared" si="17"/>
        <v>227</v>
      </c>
      <c r="B299" s="31" t="s">
        <v>770</v>
      </c>
      <c r="C299" s="61"/>
      <c r="D299" s="31" t="s">
        <v>1401</v>
      </c>
      <c r="E299" s="22"/>
      <c r="F299" s="256"/>
      <c r="G299" s="19"/>
      <c r="H299" s="19"/>
      <c r="I299" s="19"/>
      <c r="J299" s="19"/>
      <c r="K299" s="19"/>
      <c r="L299" s="19"/>
      <c r="M299" s="157"/>
      <c r="N299" s="144"/>
    </row>
    <row r="300" spans="1:15" s="34" customFormat="1" ht="172.95" customHeight="1" outlineLevel="1" x14ac:dyDescent="0.3">
      <c r="A300" s="250">
        <f>A299+1</f>
        <v>228</v>
      </c>
      <c r="B300" s="31" t="s">
        <v>771</v>
      </c>
      <c r="C300" s="61"/>
      <c r="D300" s="31" t="s">
        <v>1476</v>
      </c>
      <c r="E300" s="22"/>
      <c r="F300" s="255"/>
      <c r="G300" s="19"/>
      <c r="H300" s="19"/>
      <c r="I300" s="19"/>
      <c r="J300" s="19"/>
      <c r="K300" s="19"/>
      <c r="L300" s="19"/>
      <c r="M300" s="157"/>
      <c r="N300" s="19"/>
    </row>
    <row r="301" spans="1:15" s="34" customFormat="1" ht="72" customHeight="1" outlineLevel="1" x14ac:dyDescent="0.3">
      <c r="A301" s="250">
        <f>A300+1</f>
        <v>229</v>
      </c>
      <c r="B301" s="31" t="s">
        <v>910</v>
      </c>
      <c r="C301" s="61"/>
      <c r="D301" s="31" t="s">
        <v>546</v>
      </c>
      <c r="E301" s="19" t="s">
        <v>480</v>
      </c>
      <c r="F301" s="255"/>
      <c r="G301" s="19"/>
      <c r="H301" s="19"/>
      <c r="I301" s="19"/>
      <c r="J301" s="19"/>
      <c r="K301" s="19"/>
      <c r="L301" s="19"/>
      <c r="M301" s="157"/>
      <c r="N301" s="19"/>
    </row>
    <row r="302" spans="1:15" s="34" customFormat="1" ht="14.4" customHeight="1" x14ac:dyDescent="0.3">
      <c r="A302" s="235" t="s">
        <v>219</v>
      </c>
      <c r="B302" s="235"/>
      <c r="C302" s="204"/>
      <c r="D302" s="204"/>
      <c r="E302" s="210"/>
      <c r="F302" s="258"/>
      <c r="G302" s="210"/>
      <c r="H302" s="210"/>
      <c r="I302" s="210"/>
      <c r="J302" s="210"/>
      <c r="K302" s="210"/>
      <c r="L302" s="210"/>
      <c r="M302" s="157"/>
      <c r="N302" s="210"/>
    </row>
    <row r="303" spans="1:15" s="34" customFormat="1" ht="57.6" customHeight="1" outlineLevel="1" x14ac:dyDescent="0.3">
      <c r="A303" s="250">
        <f>A301+1</f>
        <v>230</v>
      </c>
      <c r="B303" s="31" t="s">
        <v>1403</v>
      </c>
      <c r="C303" s="61"/>
      <c r="D303" s="31" t="s">
        <v>1405</v>
      </c>
      <c r="E303" s="423" t="s">
        <v>1408</v>
      </c>
      <c r="F303" s="255"/>
      <c r="G303" s="19"/>
      <c r="H303" s="19"/>
      <c r="I303" s="19"/>
      <c r="J303" s="19"/>
      <c r="K303" s="19"/>
      <c r="L303" s="19"/>
      <c r="M303" s="157"/>
      <c r="N303" s="19"/>
    </row>
    <row r="304" spans="1:15" s="34" customFormat="1" ht="108.6" customHeight="1" outlineLevel="1" x14ac:dyDescent="0.3">
      <c r="A304" s="250">
        <f>A303+1</f>
        <v>231</v>
      </c>
      <c r="B304" s="31" t="s">
        <v>1407</v>
      </c>
      <c r="C304" s="61"/>
      <c r="D304" s="31" t="s">
        <v>1406</v>
      </c>
      <c r="E304" s="158"/>
      <c r="F304" s="255"/>
      <c r="G304" s="19"/>
      <c r="H304" s="19"/>
      <c r="I304" s="19"/>
      <c r="J304" s="19"/>
      <c r="K304" s="19"/>
      <c r="L304" s="19"/>
      <c r="M304" s="157"/>
      <c r="N304" s="19"/>
    </row>
    <row r="305" spans="1:14" s="34" customFormat="1" ht="111" customHeight="1" outlineLevel="1" x14ac:dyDescent="0.3">
      <c r="A305" s="250">
        <f>A304+1</f>
        <v>232</v>
      </c>
      <c r="B305" s="423" t="s">
        <v>1409</v>
      </c>
      <c r="C305" s="61"/>
      <c r="D305" s="423" t="s">
        <v>1410</v>
      </c>
      <c r="E305" s="158"/>
      <c r="F305" s="255"/>
      <c r="G305" s="19"/>
      <c r="H305" s="19"/>
      <c r="I305" s="19"/>
      <c r="J305" s="19"/>
      <c r="K305" s="19"/>
      <c r="L305" s="19"/>
      <c r="M305" s="157"/>
      <c r="N305" s="19"/>
    </row>
    <row r="306" spans="1:14" s="34" customFormat="1" ht="117.6" customHeight="1" outlineLevel="1" x14ac:dyDescent="0.3">
      <c r="A306" s="250">
        <f>A305+1</f>
        <v>233</v>
      </c>
      <c r="B306" s="31" t="s">
        <v>1411</v>
      </c>
      <c r="C306" s="61"/>
      <c r="D306" s="31" t="s">
        <v>1393</v>
      </c>
      <c r="E306" s="158"/>
      <c r="F306" s="255"/>
      <c r="G306" s="19"/>
      <c r="H306" s="19"/>
      <c r="I306" s="19"/>
      <c r="J306" s="19"/>
      <c r="K306" s="19"/>
      <c r="L306" s="19"/>
      <c r="M306" s="157"/>
      <c r="N306" s="19"/>
    </row>
    <row r="307" spans="1:14" s="34" customFormat="1" ht="14.4" customHeight="1" x14ac:dyDescent="0.3">
      <c r="A307" s="235" t="s">
        <v>218</v>
      </c>
      <c r="B307" s="235"/>
      <c r="C307" s="204"/>
      <c r="D307" s="204"/>
      <c r="E307" s="210"/>
      <c r="F307" s="258"/>
      <c r="G307" s="210"/>
      <c r="H307" s="210"/>
      <c r="I307" s="210"/>
      <c r="J307" s="210"/>
      <c r="K307" s="210"/>
      <c r="L307" s="210"/>
      <c r="M307" s="157"/>
      <c r="N307" s="210"/>
    </row>
    <row r="308" spans="1:14" s="34" customFormat="1" ht="43.2" customHeight="1" outlineLevel="1" x14ac:dyDescent="0.3">
      <c r="A308" s="250">
        <f>A306+1</f>
        <v>234</v>
      </c>
      <c r="B308" s="31" t="s">
        <v>772</v>
      </c>
      <c r="C308" s="61"/>
      <c r="D308" s="31" t="s">
        <v>547</v>
      </c>
      <c r="E308" s="158"/>
      <c r="F308" s="255"/>
      <c r="G308" s="19"/>
      <c r="H308" s="19"/>
      <c r="I308" s="19"/>
      <c r="J308" s="19"/>
      <c r="K308" s="19"/>
      <c r="L308" s="19"/>
      <c r="M308" s="157"/>
      <c r="N308" s="19"/>
    </row>
    <row r="309" spans="1:14" s="34" customFormat="1" ht="28.95" customHeight="1" outlineLevel="1" x14ac:dyDescent="0.3">
      <c r="A309" s="250">
        <f>A308+1</f>
        <v>235</v>
      </c>
      <c r="B309" s="31" t="s">
        <v>597</v>
      </c>
      <c r="C309" s="61"/>
      <c r="D309" s="31" t="s">
        <v>928</v>
      </c>
      <c r="E309" s="158"/>
      <c r="F309" s="256"/>
      <c r="G309" s="19"/>
      <c r="H309" s="19"/>
      <c r="I309" s="19"/>
      <c r="J309" s="19"/>
      <c r="K309" s="19"/>
      <c r="L309" s="19"/>
      <c r="M309" s="157"/>
      <c r="N309" s="19"/>
    </row>
    <row r="310" spans="1:14" s="34" customFormat="1" ht="43.2" customHeight="1" outlineLevel="1" x14ac:dyDescent="0.3">
      <c r="A310" s="250">
        <f>A309+1</f>
        <v>236</v>
      </c>
      <c r="B310" s="31" t="s">
        <v>773</v>
      </c>
      <c r="C310" s="61"/>
      <c r="D310" s="31" t="s">
        <v>1484</v>
      </c>
      <c r="E310" s="158"/>
      <c r="F310" s="256"/>
      <c r="G310" s="19"/>
      <c r="H310" s="19"/>
      <c r="I310" s="19"/>
      <c r="J310" s="19"/>
      <c r="K310" s="19"/>
      <c r="L310" s="19"/>
      <c r="M310" s="157"/>
      <c r="N310" s="19"/>
    </row>
    <row r="311" spans="1:14" s="34" customFormat="1" ht="115.2" outlineLevel="1" x14ac:dyDescent="0.3">
      <c r="A311" s="250">
        <f>A310+1</f>
        <v>237</v>
      </c>
      <c r="B311" s="31" t="s">
        <v>774</v>
      </c>
      <c r="C311" s="61"/>
      <c r="D311" s="31" t="s">
        <v>1394</v>
      </c>
      <c r="E311" s="158"/>
      <c r="F311" s="255"/>
      <c r="G311" s="19"/>
      <c r="H311" s="19"/>
      <c r="I311" s="19"/>
      <c r="J311" s="19"/>
      <c r="K311" s="19"/>
      <c r="L311" s="19"/>
      <c r="M311" s="157"/>
      <c r="N311" s="19"/>
    </row>
    <row r="312" spans="1:14" s="34" customFormat="1" ht="57.6" customHeight="1" outlineLevel="1" x14ac:dyDescent="0.3">
      <c r="A312" s="250">
        <f>A311+1</f>
        <v>238</v>
      </c>
      <c r="B312" s="31" t="s">
        <v>775</v>
      </c>
      <c r="C312" s="61"/>
      <c r="D312" s="31" t="s">
        <v>776</v>
      </c>
      <c r="E312" s="158"/>
      <c r="F312" s="255"/>
      <c r="G312" s="19"/>
      <c r="H312" s="19"/>
      <c r="I312" s="19"/>
      <c r="J312" s="19"/>
      <c r="K312" s="19"/>
      <c r="L312" s="19"/>
      <c r="M312" s="157"/>
      <c r="N312" s="19"/>
    </row>
    <row r="313" spans="1:14" ht="14.4" customHeight="1" x14ac:dyDescent="0.3">
      <c r="A313" s="234" t="s">
        <v>166</v>
      </c>
      <c r="B313" s="190"/>
      <c r="C313" s="231"/>
      <c r="D313" s="190"/>
      <c r="E313" s="162"/>
      <c r="F313" s="254"/>
      <c r="G313" s="229"/>
      <c r="H313" s="229"/>
      <c r="I313" s="229"/>
      <c r="J313" s="229"/>
      <c r="K313" s="229"/>
      <c r="L313" s="229"/>
      <c r="M313" s="213"/>
      <c r="N313" s="212"/>
    </row>
    <row r="314" spans="1:14" s="78" customFormat="1" ht="14.4" customHeight="1" x14ac:dyDescent="0.3">
      <c r="A314" s="235" t="s">
        <v>136</v>
      </c>
      <c r="B314" s="235"/>
      <c r="C314" s="204"/>
      <c r="D314" s="204"/>
      <c r="E314" s="210"/>
      <c r="F314" s="258"/>
      <c r="G314" s="210"/>
      <c r="H314" s="210"/>
      <c r="I314" s="210"/>
      <c r="J314" s="210"/>
      <c r="K314" s="210"/>
      <c r="L314" s="210"/>
      <c r="M314" s="157"/>
      <c r="N314" s="210"/>
    </row>
    <row r="315" spans="1:14" s="34" customFormat="1" ht="187.2" customHeight="1" outlineLevel="1" x14ac:dyDescent="0.3">
      <c r="A315" s="250">
        <f>A312+1</f>
        <v>239</v>
      </c>
      <c r="B315" s="31" t="s">
        <v>766</v>
      </c>
      <c r="C315" s="61" t="str">
        <f>IF(Kerngegevens!K$88=TRUE,"EQCR","N/A")</f>
        <v>EQCR</v>
      </c>
      <c r="D315" s="31" t="s">
        <v>291</v>
      </c>
      <c r="E315" s="15" t="s">
        <v>777</v>
      </c>
      <c r="F315" s="255"/>
      <c r="G315" s="19"/>
      <c r="H315" s="19"/>
      <c r="I315" s="19"/>
      <c r="J315" s="19"/>
      <c r="K315" s="19"/>
      <c r="L315" s="19"/>
      <c r="M315" s="157"/>
      <c r="N315" s="19"/>
    </row>
    <row r="316" spans="1:14" s="34" customFormat="1" ht="57.6" customHeight="1" outlineLevel="1" x14ac:dyDescent="0.3">
      <c r="A316" s="250">
        <f>A315+1</f>
        <v>240</v>
      </c>
      <c r="B316" s="31" t="s">
        <v>891</v>
      </c>
      <c r="C316" s="61"/>
      <c r="D316" s="31" t="s">
        <v>1345</v>
      </c>
      <c r="E316" s="15" t="s">
        <v>548</v>
      </c>
      <c r="F316" s="255"/>
      <c r="G316" s="19"/>
      <c r="H316" s="19"/>
      <c r="I316" s="19"/>
      <c r="J316" s="19"/>
      <c r="K316" s="19"/>
      <c r="L316" s="19"/>
      <c r="M316" s="157"/>
      <c r="N316" s="19"/>
    </row>
    <row r="317" spans="1:14" s="34" customFormat="1" ht="129.6" customHeight="1" outlineLevel="1" x14ac:dyDescent="0.3">
      <c r="A317" s="249">
        <f>A316+1</f>
        <v>241</v>
      </c>
      <c r="B317" s="31" t="s">
        <v>883</v>
      </c>
      <c r="C317" s="61"/>
      <c r="D317" s="31" t="s">
        <v>550</v>
      </c>
      <c r="E317" s="15" t="s">
        <v>549</v>
      </c>
      <c r="F317" s="255"/>
      <c r="G317" s="19"/>
      <c r="H317" s="19"/>
      <c r="I317" s="19"/>
      <c r="J317" s="19"/>
      <c r="K317" s="19"/>
      <c r="L317" s="19"/>
      <c r="M317" s="157"/>
      <c r="N317" s="19"/>
    </row>
    <row r="318" spans="1:14" s="34" customFormat="1" ht="86.4" customHeight="1" outlineLevel="1" x14ac:dyDescent="0.3">
      <c r="A318" s="250">
        <f>A317+1</f>
        <v>242</v>
      </c>
      <c r="B318" s="31" t="s">
        <v>778</v>
      </c>
      <c r="C318" s="61"/>
      <c r="D318" s="31" t="s">
        <v>204</v>
      </c>
      <c r="E318" s="15"/>
      <c r="F318" s="255"/>
      <c r="G318" s="19"/>
      <c r="H318" s="19"/>
      <c r="I318" s="19"/>
      <c r="J318" s="19"/>
      <c r="K318" s="19"/>
      <c r="L318" s="19"/>
      <c r="M318" s="157"/>
      <c r="N318" s="19"/>
    </row>
    <row r="319" spans="1:14" s="148" customFormat="1" ht="14.4" customHeight="1" x14ac:dyDescent="0.3">
      <c r="A319" s="235" t="s">
        <v>779</v>
      </c>
      <c r="B319" s="235"/>
      <c r="C319" s="204"/>
      <c r="D319" s="204"/>
      <c r="E319" s="210"/>
      <c r="F319" s="258"/>
      <c r="G319" s="210"/>
      <c r="H319" s="210"/>
      <c r="I319" s="210"/>
      <c r="J319" s="210"/>
      <c r="K319" s="210"/>
      <c r="L319" s="210"/>
      <c r="M319" s="157"/>
      <c r="N319" s="210"/>
    </row>
    <row r="320" spans="1:14" s="34" customFormat="1" ht="100.8" outlineLevel="1" x14ac:dyDescent="0.3">
      <c r="A320" s="250">
        <f>A318+1</f>
        <v>243</v>
      </c>
      <c r="B320" s="31" t="s">
        <v>907</v>
      </c>
      <c r="C320" s="61"/>
      <c r="D320" s="31" t="s">
        <v>1395</v>
      </c>
      <c r="E320" s="158"/>
      <c r="F320" s="255"/>
      <c r="G320" s="19"/>
      <c r="H320" s="19"/>
      <c r="I320" s="19"/>
      <c r="J320" s="19"/>
      <c r="K320" s="19"/>
      <c r="L320" s="19"/>
      <c r="M320" s="157"/>
      <c r="N320" s="19"/>
    </row>
    <row r="321" spans="1:15" s="34" customFormat="1" ht="43.2" customHeight="1" outlineLevel="1" x14ac:dyDescent="0.3">
      <c r="A321" s="250">
        <f>A320+1</f>
        <v>244</v>
      </c>
      <c r="B321" s="31" t="s">
        <v>598</v>
      </c>
      <c r="C321" s="61"/>
      <c r="D321" s="29"/>
      <c r="E321" s="158"/>
      <c r="F321" s="255"/>
      <c r="G321" s="19"/>
      <c r="H321" s="19"/>
      <c r="I321" s="19"/>
      <c r="J321" s="19"/>
      <c r="K321" s="19"/>
      <c r="L321" s="19"/>
      <c r="M321" s="157"/>
      <c r="N321" s="19"/>
    </row>
    <row r="322" spans="1:15" s="34" customFormat="1" ht="43.2" customHeight="1" outlineLevel="1" x14ac:dyDescent="0.3">
      <c r="A322" s="250">
        <f t="shared" ref="A322:A332" si="18">A321+1</f>
        <v>245</v>
      </c>
      <c r="B322" s="31" t="s">
        <v>600</v>
      </c>
      <c r="C322" s="61"/>
      <c r="D322" s="31" t="s">
        <v>292</v>
      </c>
      <c r="E322" s="158"/>
      <c r="F322" s="255"/>
      <c r="G322" s="161"/>
      <c r="H322" s="161"/>
      <c r="I322" s="19"/>
      <c r="J322" s="161"/>
      <c r="K322" s="19"/>
      <c r="L322" s="161"/>
      <c r="M322" s="157"/>
      <c r="N322" s="19"/>
    </row>
    <row r="323" spans="1:15" s="34" customFormat="1" ht="72" customHeight="1" outlineLevel="1" x14ac:dyDescent="0.3">
      <c r="A323" s="250">
        <f>A322+1</f>
        <v>246</v>
      </c>
      <c r="B323" s="31" t="s">
        <v>1404</v>
      </c>
      <c r="C323" s="61"/>
      <c r="D323" s="31" t="s">
        <v>1402</v>
      </c>
      <c r="E323" s="158"/>
      <c r="F323" s="255"/>
      <c r="G323" s="19"/>
      <c r="H323" s="19"/>
      <c r="I323" s="19"/>
      <c r="J323" s="19"/>
      <c r="K323" s="19"/>
      <c r="L323" s="19"/>
      <c r="M323" s="157"/>
      <c r="N323" s="19"/>
    </row>
    <row r="324" spans="1:15" s="34" customFormat="1" ht="230.4" customHeight="1" outlineLevel="1" x14ac:dyDescent="0.3">
      <c r="A324" s="250">
        <f t="shared" si="18"/>
        <v>247</v>
      </c>
      <c r="B324" s="31" t="s">
        <v>781</v>
      </c>
      <c r="C324" s="61"/>
      <c r="D324" s="31" t="s">
        <v>1477</v>
      </c>
      <c r="E324" s="424" t="s">
        <v>1479</v>
      </c>
      <c r="F324" s="255"/>
      <c r="G324" s="19"/>
      <c r="H324" s="19"/>
      <c r="I324" s="19"/>
      <c r="J324" s="19"/>
      <c r="K324" s="19"/>
      <c r="L324" s="19"/>
      <c r="M324" s="157"/>
      <c r="N324" s="19"/>
    </row>
    <row r="325" spans="1:15" s="34" customFormat="1" ht="288" customHeight="1" outlineLevel="1" x14ac:dyDescent="0.3">
      <c r="A325" s="250">
        <f t="shared" si="18"/>
        <v>248</v>
      </c>
      <c r="B325" s="31" t="s">
        <v>782</v>
      </c>
      <c r="C325" s="61"/>
      <c r="D325" s="31" t="s">
        <v>1478</v>
      </c>
      <c r="E325" s="80" t="s">
        <v>1480</v>
      </c>
      <c r="F325" s="255"/>
      <c r="G325" s="19"/>
      <c r="H325" s="19"/>
      <c r="I325" s="19"/>
      <c r="J325" s="19"/>
      <c r="K325" s="19"/>
      <c r="L325" s="19"/>
      <c r="M325" s="157"/>
      <c r="N325" s="19"/>
    </row>
    <row r="326" spans="1:15" s="34" customFormat="1" ht="100.95" customHeight="1" outlineLevel="1" x14ac:dyDescent="0.3">
      <c r="A326" s="250">
        <f t="shared" si="18"/>
        <v>249</v>
      </c>
      <c r="B326" s="31" t="s">
        <v>102</v>
      </c>
      <c r="C326" s="61"/>
      <c r="D326" s="31" t="s">
        <v>295</v>
      </c>
      <c r="E326" s="80" t="s">
        <v>551</v>
      </c>
      <c r="F326" s="255"/>
      <c r="G326" s="19"/>
      <c r="H326" s="19"/>
      <c r="I326" s="19"/>
      <c r="J326" s="19"/>
      <c r="K326" s="19"/>
      <c r="L326" s="19"/>
      <c r="M326" s="157"/>
      <c r="N326" s="19"/>
    </row>
    <row r="327" spans="1:15" s="34" customFormat="1" ht="72" customHeight="1" outlineLevel="1" x14ac:dyDescent="0.3">
      <c r="A327" s="250">
        <f t="shared" si="18"/>
        <v>250</v>
      </c>
      <c r="B327" s="31" t="s">
        <v>785</v>
      </c>
      <c r="C327" s="61"/>
      <c r="D327" s="31" t="s">
        <v>784</v>
      </c>
      <c r="E327" s="158" t="s">
        <v>1482</v>
      </c>
      <c r="F327" s="255"/>
      <c r="G327" s="19"/>
      <c r="H327" s="19"/>
      <c r="I327" s="19"/>
      <c r="J327" s="19"/>
      <c r="K327" s="19"/>
      <c r="L327" s="19"/>
      <c r="M327" s="157"/>
      <c r="N327" s="19"/>
    </row>
    <row r="328" spans="1:15" s="34" customFormat="1" ht="86.4" outlineLevel="1" x14ac:dyDescent="0.3">
      <c r="A328" s="250">
        <f t="shared" si="18"/>
        <v>251</v>
      </c>
      <c r="B328" s="31" t="s">
        <v>879</v>
      </c>
      <c r="C328" s="61"/>
      <c r="D328" s="31" t="s">
        <v>1475</v>
      </c>
      <c r="E328" s="158"/>
      <c r="F328" s="255"/>
      <c r="G328" s="19"/>
      <c r="H328" s="19"/>
      <c r="I328" s="19"/>
      <c r="J328" s="19"/>
      <c r="K328" s="19"/>
      <c r="L328" s="19"/>
      <c r="M328" s="157"/>
      <c r="N328" s="19"/>
    </row>
    <row r="329" spans="1:15" s="34" customFormat="1" ht="331.2" outlineLevel="1" x14ac:dyDescent="0.3">
      <c r="A329" s="250">
        <f t="shared" si="18"/>
        <v>252</v>
      </c>
      <c r="B329" s="31" t="s">
        <v>1413</v>
      </c>
      <c r="C329" s="61"/>
      <c r="D329" s="31" t="s">
        <v>1415</v>
      </c>
      <c r="E329" s="252" t="s">
        <v>1414</v>
      </c>
      <c r="F329" s="255"/>
      <c r="G329" s="19"/>
      <c r="H329" s="19"/>
      <c r="I329" s="19"/>
      <c r="J329" s="19"/>
      <c r="K329" s="19"/>
      <c r="L329" s="19"/>
      <c r="M329" s="157"/>
      <c r="N329" s="230"/>
    </row>
    <row r="330" spans="1:15" s="34" customFormat="1" ht="57.6" outlineLevel="1" x14ac:dyDescent="0.3">
      <c r="A330" s="250">
        <f t="shared" si="18"/>
        <v>253</v>
      </c>
      <c r="B330" s="31" t="s">
        <v>1396</v>
      </c>
      <c r="C330" s="61"/>
      <c r="D330" s="31" t="s">
        <v>1397</v>
      </c>
      <c r="E330" s="158"/>
      <c r="F330" s="256"/>
      <c r="G330" s="19"/>
      <c r="H330" s="19"/>
      <c r="I330" s="19"/>
      <c r="J330" s="19"/>
      <c r="K330" s="19"/>
      <c r="L330" s="19"/>
      <c r="M330" s="157"/>
      <c r="N330" s="19"/>
    </row>
    <row r="331" spans="1:15" s="34" customFormat="1" ht="72" outlineLevel="1" x14ac:dyDescent="0.3">
      <c r="A331" s="250">
        <f t="shared" si="18"/>
        <v>254</v>
      </c>
      <c r="B331" s="423" t="s">
        <v>1416</v>
      </c>
      <c r="C331" s="61"/>
      <c r="D331" s="31" t="s">
        <v>1417</v>
      </c>
      <c r="E331" s="158"/>
      <c r="F331" s="255"/>
      <c r="G331" s="19"/>
      <c r="H331" s="19"/>
      <c r="I331" s="19"/>
      <c r="J331" s="19"/>
      <c r="K331" s="19"/>
      <c r="L331" s="19"/>
      <c r="M331" s="157"/>
      <c r="N331" s="19"/>
    </row>
    <row r="332" spans="1:15" s="34" customFormat="1" ht="72" customHeight="1" outlineLevel="1" x14ac:dyDescent="0.3">
      <c r="A332" s="250">
        <f t="shared" si="18"/>
        <v>255</v>
      </c>
      <c r="B332" s="31" t="s">
        <v>1418</v>
      </c>
      <c r="C332" s="61"/>
      <c r="D332" s="31" t="s">
        <v>1419</v>
      </c>
      <c r="E332" s="158"/>
      <c r="F332" s="256"/>
      <c r="G332" s="19"/>
      <c r="H332" s="19"/>
      <c r="I332" s="19"/>
      <c r="J332" s="19"/>
      <c r="K332" s="19"/>
      <c r="L332" s="19"/>
      <c r="M332" s="157"/>
      <c r="N332" s="19"/>
    </row>
    <row r="333" spans="1:15" s="64" customFormat="1" ht="14.4" customHeight="1" x14ac:dyDescent="0.3">
      <c r="A333" s="235" t="s">
        <v>137</v>
      </c>
      <c r="B333" s="235"/>
      <c r="C333" s="204"/>
      <c r="D333" s="204"/>
      <c r="E333" s="210"/>
      <c r="F333" s="258"/>
      <c r="G333" s="210"/>
      <c r="H333" s="210"/>
      <c r="I333" s="210"/>
      <c r="J333" s="210"/>
      <c r="K333" s="210"/>
      <c r="L333" s="210"/>
      <c r="M333" s="157"/>
      <c r="N333" s="210"/>
      <c r="O333" s="78"/>
    </row>
    <row r="334" spans="1:15" ht="28.95" customHeight="1" outlineLevel="1" x14ac:dyDescent="0.3">
      <c r="A334" s="250">
        <f>A332+1</f>
        <v>256</v>
      </c>
      <c r="B334" s="31" t="s">
        <v>599</v>
      </c>
      <c r="C334" s="61"/>
      <c r="D334" s="31" t="s">
        <v>552</v>
      </c>
      <c r="E334" s="19" t="s">
        <v>413</v>
      </c>
      <c r="F334" s="255"/>
      <c r="G334" s="19"/>
      <c r="H334" s="19"/>
      <c r="I334" s="19"/>
      <c r="J334" s="19"/>
      <c r="K334" s="22"/>
      <c r="L334" s="19"/>
      <c r="M334" s="157"/>
      <c r="N334" s="19"/>
      <c r="O334" s="34"/>
    </row>
    <row r="335" spans="1:15" ht="345.6" customHeight="1" outlineLevel="1" x14ac:dyDescent="0.3">
      <c r="A335" s="250">
        <f>A334+1</f>
        <v>257</v>
      </c>
      <c r="B335" s="31" t="s">
        <v>786</v>
      </c>
      <c r="C335" s="61"/>
      <c r="D335" s="31" t="s">
        <v>553</v>
      </c>
      <c r="E335" s="19" t="s">
        <v>787</v>
      </c>
      <c r="F335" s="255"/>
      <c r="G335" s="19"/>
      <c r="H335" s="19"/>
      <c r="I335" s="19"/>
      <c r="J335" s="19"/>
      <c r="K335" s="22"/>
      <c r="L335" s="19"/>
      <c r="M335" s="157"/>
      <c r="N335" s="19"/>
      <c r="O335" s="34"/>
    </row>
    <row r="336" spans="1:15" ht="43.2" customHeight="1" outlineLevel="1" x14ac:dyDescent="0.3">
      <c r="A336" s="250">
        <f>A335+1</f>
        <v>258</v>
      </c>
      <c r="B336" s="31" t="s">
        <v>788</v>
      </c>
      <c r="C336" s="61"/>
      <c r="D336" s="31" t="s">
        <v>1346</v>
      </c>
      <c r="E336" s="19"/>
      <c r="F336" s="255"/>
      <c r="G336" s="19"/>
      <c r="H336" s="19"/>
      <c r="I336" s="19"/>
      <c r="J336" s="19"/>
      <c r="K336" s="22"/>
      <c r="L336" s="19"/>
      <c r="M336" s="157"/>
      <c r="N336" s="19"/>
      <c r="O336" s="34"/>
    </row>
    <row r="337" spans="1:23" ht="57.6" customHeight="1" outlineLevel="1" x14ac:dyDescent="0.3">
      <c r="A337" s="250">
        <f>A336+1</f>
        <v>259</v>
      </c>
      <c r="B337" s="31" t="s">
        <v>789</v>
      </c>
      <c r="C337" s="61"/>
      <c r="D337" s="31" t="s">
        <v>1347</v>
      </c>
      <c r="E337" s="19" t="s">
        <v>424</v>
      </c>
      <c r="F337" s="255"/>
      <c r="G337" s="19"/>
      <c r="H337" s="19"/>
      <c r="I337" s="19"/>
      <c r="J337" s="19"/>
      <c r="K337" s="22"/>
      <c r="L337" s="19"/>
      <c r="M337" s="157"/>
      <c r="N337" s="19"/>
      <c r="O337" s="34"/>
    </row>
    <row r="338" spans="1:23" s="34" customFormat="1" ht="72" customHeight="1" outlineLevel="1" x14ac:dyDescent="0.3">
      <c r="A338" s="250">
        <f>A337+1</f>
        <v>260</v>
      </c>
      <c r="B338" s="45" t="s">
        <v>908</v>
      </c>
      <c r="C338" s="149"/>
      <c r="D338" s="31" t="s">
        <v>855</v>
      </c>
      <c r="E338" s="19"/>
      <c r="F338" s="255"/>
      <c r="G338" s="19"/>
      <c r="H338" s="19"/>
      <c r="I338" s="19"/>
      <c r="J338" s="19"/>
      <c r="K338" s="22"/>
      <c r="L338" s="19"/>
      <c r="M338" s="157"/>
      <c r="N338" s="230"/>
      <c r="P338" s="33"/>
      <c r="Q338" s="33"/>
      <c r="R338" s="33"/>
      <c r="S338" s="33"/>
      <c r="T338" s="33"/>
      <c r="U338" s="33"/>
      <c r="V338" s="33"/>
      <c r="W338" s="33"/>
    </row>
    <row r="339" spans="1:23" ht="14.4" customHeight="1" x14ac:dyDescent="0.3">
      <c r="A339" s="234" t="s">
        <v>1422</v>
      </c>
      <c r="B339" s="190"/>
      <c r="C339" s="231"/>
      <c r="D339" s="190"/>
      <c r="E339" s="162"/>
      <c r="F339" s="254"/>
      <c r="G339" s="229"/>
      <c r="H339" s="229"/>
      <c r="I339" s="229"/>
      <c r="J339" s="229"/>
      <c r="K339" s="229"/>
      <c r="L339" s="229"/>
      <c r="M339" s="213"/>
      <c r="N339" s="212"/>
    </row>
    <row r="340" spans="1:23" s="143" customFormat="1" ht="43.2" customHeight="1" outlineLevel="1" x14ac:dyDescent="0.3">
      <c r="A340" s="250">
        <f>A338+1</f>
        <v>261</v>
      </c>
      <c r="B340" s="45" t="s">
        <v>165</v>
      </c>
      <c r="C340" s="150"/>
      <c r="D340" s="31" t="s">
        <v>790</v>
      </c>
      <c r="E340" s="163"/>
      <c r="F340" s="255"/>
      <c r="G340" s="19"/>
      <c r="H340" s="19"/>
      <c r="I340" s="19"/>
      <c r="J340" s="19"/>
      <c r="K340" s="22"/>
      <c r="L340" s="19"/>
      <c r="M340" s="232"/>
      <c r="N340" s="142"/>
    </row>
    <row r="341" spans="1:23" x14ac:dyDescent="0.3">
      <c r="B341" s="184"/>
      <c r="C341" s="147"/>
      <c r="D341" s="141"/>
      <c r="N341" s="36"/>
    </row>
    <row r="346" spans="1:23" ht="15" thickBot="1" x14ac:dyDescent="0.35"/>
    <row r="347" spans="1:23" ht="15" thickBot="1" x14ac:dyDescent="0.35">
      <c r="B347" s="238"/>
    </row>
    <row r="348" spans="1:23" ht="15" thickBot="1" x14ac:dyDescent="0.35">
      <c r="B348" s="238"/>
    </row>
    <row r="349" spans="1:23" x14ac:dyDescent="0.3">
      <c r="B349" s="239"/>
    </row>
  </sheetData>
  <autoFilter ref="A2:N340"/>
  <mergeCells count="2">
    <mergeCell ref="A1:K1"/>
    <mergeCell ref="A170:E170"/>
  </mergeCells>
  <phoneticPr fontId="5" type="noConversion"/>
  <conditionalFormatting sqref="A202:F207">
    <cfRule type="expression" dxfId="318" priority="683">
      <formula>$C$202="N/A"</formula>
    </cfRule>
  </conditionalFormatting>
  <conditionalFormatting sqref="A83:A84">
    <cfRule type="expression" dxfId="317" priority="234">
      <formula>$C$75="N/A"</formula>
    </cfRule>
  </conditionalFormatting>
  <conditionalFormatting sqref="A83:F88">
    <cfRule type="expression" dxfId="316" priority="91">
      <formula>$F$82="N/A"</formula>
    </cfRule>
    <cfRule type="expression" dxfId="315" priority="92">
      <formula>$F$82="Nee"</formula>
    </cfRule>
  </conditionalFormatting>
  <conditionalFormatting sqref="A97:F100 C91:C94 F91:F94 C142:C145 F142:F145">
    <cfRule type="expression" dxfId="314" priority="89">
      <formula>$F$96="N/A"</formula>
    </cfRule>
    <cfRule type="expression" dxfId="313" priority="90">
      <formula>$F$96="Nee"</formula>
    </cfRule>
  </conditionalFormatting>
  <conditionalFormatting sqref="A103:F109">
    <cfRule type="expression" dxfId="312" priority="87">
      <formula>$F$102="N/A"</formula>
    </cfRule>
    <cfRule type="expression" dxfId="311" priority="88">
      <formula>$F$102="Nee"</formula>
    </cfRule>
  </conditionalFormatting>
  <conditionalFormatting sqref="A148:F151">
    <cfRule type="expression" dxfId="310" priority="83">
      <formula>$F$147="N/A"</formula>
    </cfRule>
    <cfRule type="expression" dxfId="309" priority="84">
      <formula>$F$147="Nee"</formula>
    </cfRule>
  </conditionalFormatting>
  <conditionalFormatting sqref="A155:F160 A154 C154:F154">
    <cfRule type="expression" dxfId="308" priority="81">
      <formula>$F$153="N/A"</formula>
    </cfRule>
    <cfRule type="expression" dxfId="307" priority="82">
      <formula>$F$153="Nee"</formula>
    </cfRule>
  </conditionalFormatting>
  <conditionalFormatting sqref="A91:A94">
    <cfRule type="expression" dxfId="306" priority="60">
      <formula>$F$96="N/A"</formula>
    </cfRule>
    <cfRule type="expression" dxfId="305" priority="61">
      <formula>$F$96="Nee"</formula>
    </cfRule>
  </conditionalFormatting>
  <conditionalFormatting sqref="B90:B94">
    <cfRule type="expression" dxfId="304" priority="56">
      <formula>$C$82="N/A en raison de l'auditflow D"</formula>
    </cfRule>
    <cfRule type="expression" dxfId="303" priority="59">
      <formula>$C$82="N/A en raison de l'auditflow B"</formula>
    </cfRule>
  </conditionalFormatting>
  <conditionalFormatting sqref="B90:B94">
    <cfRule type="expression" dxfId="302" priority="57">
      <formula>$F$82="N/A"</formula>
    </cfRule>
    <cfRule type="expression" dxfId="301" priority="58">
      <formula>$F$82="Non"</formula>
    </cfRule>
  </conditionalFormatting>
  <conditionalFormatting sqref="D90:D94">
    <cfRule type="expression" dxfId="300" priority="52">
      <formula>$C$82="N/A en raison de l'auditflow D"</formula>
    </cfRule>
    <cfRule type="expression" dxfId="299" priority="55">
      <formula>$C$82="N/A en raison de l'auditflow B"</formula>
    </cfRule>
  </conditionalFormatting>
  <conditionalFormatting sqref="D90:D94">
    <cfRule type="expression" dxfId="298" priority="53">
      <formula>$F$82="N/A"</formula>
    </cfRule>
    <cfRule type="expression" dxfId="297" priority="54">
      <formula>$F$82="Non"</formula>
    </cfRule>
  </conditionalFormatting>
  <conditionalFormatting sqref="E90:E94">
    <cfRule type="expression" dxfId="296" priority="48">
      <formula>$C$82="N/A en raison de l'auditflow D"</formula>
    </cfRule>
    <cfRule type="expression" dxfId="295" priority="51">
      <formula>$C$82="N/A en raison de l'auditflow B"</formula>
    </cfRule>
  </conditionalFormatting>
  <conditionalFormatting sqref="E90:E94">
    <cfRule type="expression" dxfId="294" priority="49">
      <formula>$F$82="N/A"</formula>
    </cfRule>
    <cfRule type="expression" dxfId="293" priority="50">
      <formula>$F$82="Non"</formula>
    </cfRule>
  </conditionalFormatting>
  <conditionalFormatting sqref="A142:A145">
    <cfRule type="expression" dxfId="292" priority="39">
      <formula>$F$96="N/A"</formula>
    </cfRule>
    <cfRule type="expression" dxfId="291" priority="40">
      <formula>$F$96="Nee"</formula>
    </cfRule>
  </conditionalFormatting>
  <conditionalFormatting sqref="B141:B145">
    <cfRule type="expression" dxfId="290" priority="35">
      <formula>$C$82="N/A en raison de l'auditflow D"</formula>
    </cfRule>
    <cfRule type="expression" dxfId="289" priority="38">
      <formula>$C$82="N/A en raison de l'auditflow B"</formula>
    </cfRule>
  </conditionalFormatting>
  <conditionalFormatting sqref="B141:B145">
    <cfRule type="expression" dxfId="288" priority="36">
      <formula>$F$82="N/A"</formula>
    </cfRule>
    <cfRule type="expression" dxfId="287" priority="37">
      <formula>$F$82="Non"</formula>
    </cfRule>
  </conditionalFormatting>
  <conditionalFormatting sqref="D141:D145">
    <cfRule type="expression" dxfId="286" priority="31">
      <formula>$C$82="N/A en raison de l'auditflow D"</formula>
    </cfRule>
    <cfRule type="expression" dxfId="285" priority="34">
      <formula>$C$82="N/A en raison de l'auditflow B"</formula>
    </cfRule>
  </conditionalFormatting>
  <conditionalFormatting sqref="D141:D145">
    <cfRule type="expression" dxfId="284" priority="32">
      <formula>$F$82="N/A"</formula>
    </cfRule>
    <cfRule type="expression" dxfId="283" priority="33">
      <formula>$F$82="Non"</formula>
    </cfRule>
  </conditionalFormatting>
  <conditionalFormatting sqref="E141:E145">
    <cfRule type="expression" dxfId="282" priority="27">
      <formula>$C$82="N/A en raison de l'auditflow D"</formula>
    </cfRule>
    <cfRule type="expression" dxfId="281" priority="30">
      <formula>$C$82="N/A en raison de l'auditflow B"</formula>
    </cfRule>
  </conditionalFormatting>
  <conditionalFormatting sqref="E141:E145">
    <cfRule type="expression" dxfId="280" priority="28">
      <formula>$F$82="N/A"</formula>
    </cfRule>
    <cfRule type="expression" dxfId="279" priority="29">
      <formula>$F$82="Non"</formula>
    </cfRule>
  </conditionalFormatting>
  <conditionalFormatting sqref="A68:F80">
    <cfRule type="expression" dxfId="278" priority="10">
      <formula>$C$68="N/A, wegens auditflow b"</formula>
    </cfRule>
  </conditionalFormatting>
  <conditionalFormatting sqref="A119:F131 A133:F139">
    <cfRule type="expression" dxfId="277" priority="9">
      <formula>$C$119="N/A, wegens auditflow b"</formula>
    </cfRule>
  </conditionalFormatting>
  <dataValidations count="3">
    <dataValidation type="list" allowBlank="1" showInputMessage="1" showErrorMessage="1" sqref="D192">
      <formula1>antw</formula1>
    </dataValidation>
    <dataValidation type="list" allowBlank="1" showInputMessage="1" showErrorMessage="1" sqref="F307 F140 F89 F210 F81 F208 F314 F95">
      <formula1>$A$106:$A$108</formula1>
    </dataValidation>
    <dataValidation type="list" allowBlank="1" showInputMessage="1" showErrorMessage="1" sqref="G212:L212">
      <formula1>$A$133:$A$136</formula1>
    </dataValidation>
  </dataValidations>
  <pageMargins left="0.23622047244094491" right="0.23622047244094491" top="0.74803149606299213" bottom="0.74803149606299213" header="0.31496062992125984" footer="0.31496062992125984"/>
  <pageSetup paperSize="8" scale="61" fitToHeight="0" orientation="landscape" r:id="rId1"/>
  <headerFooter alignWithMargins="0">
    <oddHeader>&amp;L&amp;12BOEK 2 - OPDRACHTENCONTROLE NON PIE 2019&amp;RCTR-CSR</oddHeader>
    <oddFooter>&amp;C&amp;A&amp;R&amp;P/&amp;N</oddFooter>
  </headerFooter>
  <ignoredErrors>
    <ignoredError sqref="A6 A264 A336:A338 A318 A270 A284:A285 A287 A308:A310 A341 A249 A251 A313 A315 A322 A324:A333" unlockedFormula="1"/>
    <ignoredError sqref="A258" formula="1"/>
  </ignoredErrors>
  <extLst>
    <ext xmlns:x14="http://schemas.microsoft.com/office/spreadsheetml/2009/9/main" uri="{78C0D931-6437-407d-A8EE-F0AAD7539E65}">
      <x14:conditionalFormattings>
        <x14:conditionalFormatting xmlns:xm="http://schemas.microsoft.com/office/excel/2006/main">
          <x14:cfRule type="expression" priority="905" id="{65A031E0-CEEB-4DB0-B5DD-8D00E008BD29}">
            <xm:f>OR(Kerngegevens!$M$50=2,Kerngegevens!$M$50=4,Kerngegevens!$M$50=5)</xm:f>
            <x14:dxf>
              <fill>
                <patternFill patternType="gray0625">
                  <bgColor theme="0" tint="-0.24994659260841701"/>
                </patternFill>
              </fill>
            </x14:dxf>
          </x14:cfRule>
          <xm:sqref>A82:F88 A68:F80</xm:sqref>
        </x14:conditionalFormatting>
        <x14:conditionalFormatting xmlns:xm="http://schemas.microsoft.com/office/excel/2006/main">
          <x14:cfRule type="expression" priority="919" id="{9061971A-1B60-4AAE-B7D6-6DF4332AF687}">
            <xm:f>Kerngegevens!$K$79=FALSE</xm:f>
            <x14:dxf>
              <fill>
                <patternFill patternType="gray0625">
                  <bgColor theme="0" tint="-0.24994659260841701"/>
                </patternFill>
              </fill>
            </x14:dxf>
          </x14:cfRule>
          <xm:sqref>A176:F191</xm:sqref>
        </x14:conditionalFormatting>
        <x14:conditionalFormatting xmlns:xm="http://schemas.microsoft.com/office/excel/2006/main">
          <x14:cfRule type="expression" priority="689" id="{E3486D42-F6D6-4706-9F1B-E4AE8422F617}">
            <xm:f>Kerngegevens!$K$80=FALSE</xm:f>
            <x14:dxf>
              <fill>
                <patternFill patternType="gray0625">
                  <bgColor theme="0" tint="-0.24994659260841701"/>
                </patternFill>
              </fill>
            </x14:dxf>
          </x14:cfRule>
          <xm:sqref>A193:F198</xm:sqref>
        </x14:conditionalFormatting>
        <x14:conditionalFormatting xmlns:xm="http://schemas.microsoft.com/office/excel/2006/main">
          <x14:cfRule type="expression" priority="920" id="{F7CEEFF8-D9BB-4FF8-A354-CF488D24CF3C}">
            <xm:f>Kerngegevens!$K$82=FALSE</xm:f>
            <x14:dxf>
              <fill>
                <patternFill patternType="gray0625">
                  <bgColor theme="0" tint="-0.24994659260841701"/>
                </patternFill>
              </fill>
            </x14:dxf>
          </x14:cfRule>
          <xm:sqref>A220:F225</xm:sqref>
        </x14:conditionalFormatting>
        <x14:conditionalFormatting xmlns:xm="http://schemas.microsoft.com/office/excel/2006/main">
          <x14:cfRule type="expression" priority="921" id="{D4942085-485B-4957-AC4D-7458DCC7068C}">
            <xm:f>Kerngegevens!$K$83=FALSE</xm:f>
            <x14:dxf>
              <fill>
                <patternFill patternType="gray0625">
                  <bgColor theme="0" tint="-0.24994659260841701"/>
                </patternFill>
              </fill>
            </x14:dxf>
          </x14:cfRule>
          <xm:sqref>C227:C228 D228:E230 A229:C230 A232:F234 A236:F237</xm:sqref>
        </x14:conditionalFormatting>
        <x14:conditionalFormatting xmlns:xm="http://schemas.microsoft.com/office/excel/2006/main">
          <x14:cfRule type="expression" priority="922" id="{4F2717F3-57AD-4F7F-8B32-54280E08B62A}">
            <xm:f>Kerngegevens!$K$81=FALSE</xm:f>
            <x14:dxf>
              <fill>
                <patternFill patternType="gray0625">
                  <bgColor theme="0" tint="-0.24994659260841701"/>
                </patternFill>
              </fill>
            </x14:dxf>
          </x14:cfRule>
          <xm:sqref>A213:F218</xm:sqref>
        </x14:conditionalFormatting>
        <x14:conditionalFormatting xmlns:xm="http://schemas.microsoft.com/office/excel/2006/main">
          <x14:cfRule type="expression" priority="923" id="{FFD5D4B2-12C7-4586-8059-9FD7B32AF555}">
            <xm:f>Kerngegevens!$K$84=FALSE</xm:f>
            <x14:dxf>
              <fill>
                <patternFill patternType="gray0625">
                  <bgColor theme="0" tint="-0.24994659260841701"/>
                </patternFill>
              </fill>
            </x14:dxf>
          </x14:cfRule>
          <xm:sqref>A239:F246</xm:sqref>
        </x14:conditionalFormatting>
        <x14:conditionalFormatting xmlns:xm="http://schemas.microsoft.com/office/excel/2006/main">
          <x14:cfRule type="expression" priority="925" id="{7F3901F3-03B1-42C4-B182-DE361254C20D}">
            <xm:f>Kerngegevens!$K$85=FALSE</xm:f>
            <x14:dxf>
              <fill>
                <patternFill patternType="gray0625">
                  <bgColor theme="0" tint="-0.24994659260841701"/>
                </patternFill>
              </fill>
            </x14:dxf>
          </x14:cfRule>
          <xm:sqref>A248:F249</xm:sqref>
        </x14:conditionalFormatting>
        <x14:conditionalFormatting xmlns:xm="http://schemas.microsoft.com/office/excel/2006/main">
          <x14:cfRule type="expression" priority="926" id="{FB5FC965-E137-4584-A41B-ABE930A5B89E}">
            <xm:f>Kerngegevens!$K$86=FALSE</xm:f>
            <x14:dxf>
              <fill>
                <patternFill patternType="gray0625">
                  <bgColor theme="0" tint="-0.24994659260841701"/>
                </patternFill>
              </fill>
            </x14:dxf>
          </x14:cfRule>
          <xm:sqref>A251:F255</xm:sqref>
        </x14:conditionalFormatting>
        <x14:conditionalFormatting xmlns:xm="http://schemas.microsoft.com/office/excel/2006/main">
          <x14:cfRule type="expression" priority="927" id="{0D690280-C8AE-4880-B938-2F217F2CACC9}">
            <xm:f>Kerngegevens!$K$87=FALSE</xm:f>
            <x14:dxf>
              <fill>
                <patternFill patternType="gray0625">
                  <bgColor theme="0" tint="-0.24994659260841701"/>
                </patternFill>
              </fill>
            </x14:dxf>
          </x14:cfRule>
          <xm:sqref>A257:F263</xm:sqref>
        </x14:conditionalFormatting>
        <x14:conditionalFormatting xmlns:xm="http://schemas.microsoft.com/office/excel/2006/main">
          <x14:cfRule type="expression" priority="929" id="{B43463A9-F5AA-46C7-BE88-15629B572B16}">
            <xm:f>Kerngegevens!$K$88=FALSE</xm:f>
            <x14:dxf>
              <fill>
                <patternFill patternType="gray0625">
                  <bgColor theme="0" tint="-0.24994659260841701"/>
                </patternFill>
              </fill>
            </x14:dxf>
          </x14:cfRule>
          <xm:sqref>A315:F318</xm:sqref>
        </x14:conditionalFormatting>
        <x14:conditionalFormatting xmlns:xm="http://schemas.microsoft.com/office/excel/2006/main">
          <x14:cfRule type="expression" priority="546" id="{8C32B25D-941F-42EC-833B-E38E0AA6E3E2}">
            <xm:f>OR(Kerngegevens!$M$50=2,Kerngegevens!$M$50=4,Kerngegevens!$M$50=5)</xm:f>
            <x14:dxf>
              <fill>
                <patternFill patternType="gray0625">
                  <bgColor theme="0" tint="-0.24994659260841701"/>
                </patternFill>
              </fill>
            </x14:dxf>
          </x14:cfRule>
          <xm:sqref>C82</xm:sqref>
        </x14:conditionalFormatting>
        <x14:conditionalFormatting xmlns:xm="http://schemas.microsoft.com/office/excel/2006/main">
          <x14:cfRule type="expression" priority="541" id="{DE5C6D13-EB50-4788-A2DB-75BA409FCADE}">
            <xm:f>OR(Kerngegevens!$M$50=2,Kerngegevens!$M$50=4,Kerngegevens!$M$50=5)</xm:f>
            <x14:dxf>
              <fill>
                <patternFill patternType="gray0625">
                  <bgColor theme="0" tint="-0.24994659260841701"/>
                </patternFill>
              </fill>
            </x14:dxf>
          </x14:cfRule>
          <xm:sqref>B85</xm:sqref>
        </x14:conditionalFormatting>
        <x14:conditionalFormatting xmlns:xm="http://schemas.microsoft.com/office/excel/2006/main">
          <x14:cfRule type="expression" priority="535" id="{325C90A3-97FF-43CF-B71E-C2003FB7F7E6}">
            <xm:f>OR(Kerngegevens!$M$50=2,Kerngegevens!$M$50=4,Kerngegevens!$M$50=5)</xm:f>
            <x14:dxf>
              <fill>
                <patternFill patternType="gray0625">
                  <bgColor theme="0" tint="-0.24994659260841701"/>
                </patternFill>
              </fill>
            </x14:dxf>
          </x14:cfRule>
          <xm:sqref>B86</xm:sqref>
        </x14:conditionalFormatting>
        <x14:conditionalFormatting xmlns:xm="http://schemas.microsoft.com/office/excel/2006/main">
          <x14:cfRule type="expression" priority="532" id="{2F0B1BBF-54BD-494F-8D16-3DBA2F97AEA2}">
            <xm:f>OR(Kerngegevens!$M$50=2,Kerngegevens!$M$50=4,Kerngegevens!$M$50=5)</xm:f>
            <x14:dxf>
              <fill>
                <patternFill patternType="gray0625">
                  <bgColor theme="0" tint="-0.24994659260841701"/>
                </patternFill>
              </fill>
            </x14:dxf>
          </x14:cfRule>
          <xm:sqref>B87</xm:sqref>
        </x14:conditionalFormatting>
        <x14:conditionalFormatting xmlns:xm="http://schemas.microsoft.com/office/excel/2006/main">
          <x14:cfRule type="expression" priority="529" id="{3AFF43DA-6547-4DCF-9FC5-F7101901E127}">
            <xm:f>OR(Kerngegevens!$M$50=2,Kerngegevens!$M$50=4,Kerngegevens!$M$50=5)</xm:f>
            <x14:dxf>
              <fill>
                <patternFill patternType="gray0625">
                  <bgColor theme="0" tint="-0.24994659260841701"/>
                </patternFill>
              </fill>
            </x14:dxf>
          </x14:cfRule>
          <xm:sqref>B88</xm:sqref>
        </x14:conditionalFormatting>
        <x14:conditionalFormatting xmlns:xm="http://schemas.microsoft.com/office/excel/2006/main">
          <x14:cfRule type="expression" priority="364" id="{04EDC02A-31BF-4535-938B-681A91548BD5}">
            <xm:f>Kerngegevens!$K$83=FALSE</xm:f>
            <x14:dxf>
              <fill>
                <patternFill patternType="gray0625">
                  <bgColor theme="0" tint="-0.24994659260841701"/>
                </patternFill>
              </fill>
            </x14:dxf>
          </x14:cfRule>
          <xm:sqref>B228</xm:sqref>
        </x14:conditionalFormatting>
        <x14:conditionalFormatting xmlns:xm="http://schemas.microsoft.com/office/excel/2006/main">
          <x14:cfRule type="expression" priority="211" id="{704313B8-BE66-486B-8BD0-A790E8F96A0F}">
            <xm:f>Kerngegevens!$K$80=FALSE</xm:f>
            <x14:dxf>
              <fill>
                <patternFill patternType="gray0625">
                  <bgColor theme="0" tint="-0.24994659260841701"/>
                </patternFill>
              </fill>
            </x14:dxf>
          </x14:cfRule>
          <xm:sqref>B198</xm:sqref>
        </x14:conditionalFormatting>
        <x14:conditionalFormatting xmlns:xm="http://schemas.microsoft.com/office/excel/2006/main">
          <x14:cfRule type="expression" priority="201" id="{9C1F6A6E-8921-4713-938D-921C0539FDB7}">
            <xm:f>OR(Kerngegevens!$M$50=2,Kerngegevens!$M$50=4,Kerngegevens!$M$50=5)</xm:f>
            <x14:dxf>
              <fill>
                <patternFill patternType="gray0625">
                  <bgColor theme="0" tint="-0.24994659260841701"/>
                </patternFill>
              </fill>
            </x14:dxf>
          </x14:cfRule>
          <xm:sqref>B83:B84</xm:sqref>
        </x14:conditionalFormatting>
        <x14:conditionalFormatting xmlns:xm="http://schemas.microsoft.com/office/excel/2006/main">
          <x14:cfRule type="expression" priority="186" id="{93D1A3B6-38E0-4B0F-8832-8CB141BED67A}">
            <xm:f>Kerngegevens!$K$84=FALSE</xm:f>
            <x14:dxf>
              <fill>
                <patternFill patternType="gray0625">
                  <bgColor theme="0" tint="-0.24994659260841701"/>
                </patternFill>
              </fill>
            </x14:dxf>
          </x14:cfRule>
          <xm:sqref>A242:B242</xm:sqref>
        </x14:conditionalFormatting>
        <x14:conditionalFormatting xmlns:xm="http://schemas.microsoft.com/office/excel/2006/main">
          <x14:cfRule type="expression" priority="185" id="{5E2A3299-3E27-472B-AB3A-C00E52C86BF9}">
            <xm:f>Kerngegevens!$K$84=FALSE</xm:f>
            <x14:dxf>
              <fill>
                <patternFill patternType="gray0625">
                  <bgColor theme="0" tint="-0.24994659260841701"/>
                </patternFill>
              </fill>
            </x14:dxf>
          </x14:cfRule>
          <xm:sqref>C242</xm:sqref>
        </x14:conditionalFormatting>
        <x14:conditionalFormatting xmlns:xm="http://schemas.microsoft.com/office/excel/2006/main">
          <x14:cfRule type="expression" priority="183" id="{D9AC49AA-2C92-497F-8427-B6EFCC092E0A}">
            <xm:f>Kerngegevens!$K$79=FALSE</xm:f>
            <x14:dxf>
              <fill>
                <patternFill patternType="gray0625">
                  <bgColor theme="0" tint="-0.24994659260841701"/>
                </patternFill>
              </fill>
            </x14:dxf>
          </x14:cfRule>
          <xm:sqref>D176:E191</xm:sqref>
        </x14:conditionalFormatting>
        <x14:conditionalFormatting xmlns:xm="http://schemas.microsoft.com/office/excel/2006/main">
          <x14:cfRule type="expression" priority="182" id="{F915C8B1-DA60-4DDB-A7AC-DF114AD28E72}">
            <xm:f>Kerngegevens!$K$80=FALSE</xm:f>
            <x14:dxf>
              <fill>
                <patternFill patternType="gray0625">
                  <bgColor theme="0" tint="-0.24994659260841701"/>
                </patternFill>
              </fill>
            </x14:dxf>
          </x14:cfRule>
          <xm:sqref>D193:E198</xm:sqref>
        </x14:conditionalFormatting>
        <x14:conditionalFormatting xmlns:xm="http://schemas.microsoft.com/office/excel/2006/main">
          <x14:cfRule type="expression" priority="181" id="{8AC510CC-CFB9-4F91-A3B6-20BE2B80C1D3}">
            <xm:f>Kerngegevens!$K$81=FALSE</xm:f>
            <x14:dxf>
              <fill>
                <patternFill patternType="gray0625">
                  <bgColor theme="0" tint="-0.24994659260841701"/>
                </patternFill>
              </fill>
            </x14:dxf>
          </x14:cfRule>
          <xm:sqref>D213:E213</xm:sqref>
        </x14:conditionalFormatting>
        <x14:conditionalFormatting xmlns:xm="http://schemas.microsoft.com/office/excel/2006/main">
          <x14:cfRule type="expression" priority="180" id="{FED78A93-E5D2-4D1A-8120-175363AFA422}">
            <xm:f>Kerngegevens!$K$81=FALSE</xm:f>
            <x14:dxf>
              <fill>
                <patternFill patternType="gray0625">
                  <bgColor theme="0" tint="-0.24994659260841701"/>
                </patternFill>
              </fill>
            </x14:dxf>
          </x14:cfRule>
          <xm:sqref>D217:E218</xm:sqref>
        </x14:conditionalFormatting>
        <x14:conditionalFormatting xmlns:xm="http://schemas.microsoft.com/office/excel/2006/main">
          <x14:cfRule type="expression" priority="179" id="{2C74B588-72C0-428A-8F84-B14F17428594}">
            <xm:f>Kerngegevens!$K$82=FALSE</xm:f>
            <x14:dxf>
              <fill>
                <patternFill patternType="gray0625">
                  <bgColor theme="0" tint="-0.24994659260841701"/>
                </patternFill>
              </fill>
            </x14:dxf>
          </x14:cfRule>
          <xm:sqref>D220:E224</xm:sqref>
        </x14:conditionalFormatting>
        <x14:conditionalFormatting xmlns:xm="http://schemas.microsoft.com/office/excel/2006/main">
          <x14:cfRule type="expression" priority="175" id="{820B1016-AC08-4A10-AB30-416BC2EBA5CA}">
            <xm:f>Kerngegevens!$K$84=FALSE</xm:f>
            <x14:dxf>
              <fill>
                <patternFill patternType="gray0625">
                  <bgColor theme="0" tint="-0.24994659260841701"/>
                </patternFill>
              </fill>
            </x14:dxf>
          </x14:cfRule>
          <xm:sqref>D239:E242</xm:sqref>
        </x14:conditionalFormatting>
        <x14:conditionalFormatting xmlns:xm="http://schemas.microsoft.com/office/excel/2006/main">
          <x14:cfRule type="expression" priority="174" id="{F39F919F-CD17-48C3-865A-B9C1710680E5}">
            <xm:f>Kerngegevens!$K$84=FALSE</xm:f>
            <x14:dxf>
              <fill>
                <patternFill patternType="gray0625">
                  <bgColor theme="0" tint="-0.24994659260841701"/>
                </patternFill>
              </fill>
            </x14:dxf>
          </x14:cfRule>
          <xm:sqref>D243:E246</xm:sqref>
        </x14:conditionalFormatting>
        <x14:conditionalFormatting xmlns:xm="http://schemas.microsoft.com/office/excel/2006/main">
          <x14:cfRule type="expression" priority="173" id="{C9F80BA6-BEB8-40BF-8D7D-EA279B5B5BBC}">
            <xm:f>Kerngegevens!$K$85=FALSE</xm:f>
            <x14:dxf>
              <fill>
                <patternFill patternType="gray0625">
                  <bgColor theme="0" tint="-0.24994659260841701"/>
                </patternFill>
              </fill>
            </x14:dxf>
          </x14:cfRule>
          <xm:sqref>D248:E249</xm:sqref>
        </x14:conditionalFormatting>
        <x14:conditionalFormatting xmlns:xm="http://schemas.microsoft.com/office/excel/2006/main">
          <x14:cfRule type="expression" priority="172" id="{1636698B-E9D1-4611-89A6-7F6AB473F7B0}">
            <xm:f>Kerngegevens!$K$86=FALSE</xm:f>
            <x14:dxf>
              <fill>
                <patternFill patternType="gray0625">
                  <bgColor theme="0" tint="-0.24994659260841701"/>
                </patternFill>
              </fill>
            </x14:dxf>
          </x14:cfRule>
          <xm:sqref>D251:E254</xm:sqref>
        </x14:conditionalFormatting>
        <x14:conditionalFormatting xmlns:xm="http://schemas.microsoft.com/office/excel/2006/main">
          <x14:cfRule type="expression" priority="171" id="{BF57CB58-13F9-43B6-A2B6-CA1615B2D122}">
            <xm:f>Kerngegevens!$K$86=FALSE</xm:f>
            <x14:dxf>
              <fill>
                <patternFill patternType="gray0625">
                  <bgColor theme="0" tint="-0.24994659260841701"/>
                </patternFill>
              </fill>
            </x14:dxf>
          </x14:cfRule>
          <xm:sqref>D255:E255</xm:sqref>
        </x14:conditionalFormatting>
        <x14:conditionalFormatting xmlns:xm="http://schemas.microsoft.com/office/excel/2006/main">
          <x14:cfRule type="expression" priority="170" id="{A5E618F8-62FA-48AB-B2FF-411B4759CFE5}">
            <xm:f>Kerngegevens!$K$87=FALSE</xm:f>
            <x14:dxf>
              <fill>
                <patternFill patternType="gray0625">
                  <bgColor theme="0" tint="-0.24994659260841701"/>
                </patternFill>
              </fill>
            </x14:dxf>
          </x14:cfRule>
          <xm:sqref>D257:E257</xm:sqref>
        </x14:conditionalFormatting>
        <x14:conditionalFormatting xmlns:xm="http://schemas.microsoft.com/office/excel/2006/main">
          <x14:cfRule type="expression" priority="169" id="{E84DAA06-0B37-4B72-B209-D4C903DEAC59}">
            <xm:f>Kerngegevens!$K$88=FALSE</xm:f>
            <x14:dxf>
              <fill>
                <patternFill patternType="gray0625">
                  <bgColor theme="0" tint="-0.24994659260841701"/>
                </patternFill>
              </fill>
            </x14:dxf>
          </x14:cfRule>
          <xm:sqref>D315:E318</xm:sqref>
        </x14:conditionalFormatting>
        <x14:conditionalFormatting xmlns:xm="http://schemas.microsoft.com/office/excel/2006/main">
          <x14:cfRule type="expression" priority="163" id="{144B5E95-F557-4B80-A620-10304E5CE8EA}">
            <xm:f>OR(Kerngegevens!$M$50=2,Kerngegevens!$M$50=4,Kerngegevens!$M$50=5)</xm:f>
            <x14:dxf>
              <fill>
                <patternFill patternType="gray0625">
                  <bgColor theme="0" tint="-0.24994659260841701"/>
                </patternFill>
              </fill>
            </x14:dxf>
          </x14:cfRule>
          <xm:sqref>D82:E84</xm:sqref>
        </x14:conditionalFormatting>
        <x14:conditionalFormatting xmlns:xm="http://schemas.microsoft.com/office/excel/2006/main">
          <x14:cfRule type="expression" priority="105" id="{A0B1EFDE-131E-437D-91C3-3917C991F419}">
            <xm:f>Kerngegevens!$K$83=FALSE</xm:f>
            <x14:dxf>
              <fill>
                <patternFill patternType="gray0625">
                  <bgColor theme="0" tint="-0.24994659260841701"/>
                </patternFill>
              </fill>
            </x14:dxf>
          </x14:cfRule>
          <xm:sqref>B227</xm:sqref>
        </x14:conditionalFormatting>
        <x14:conditionalFormatting xmlns:xm="http://schemas.microsoft.com/office/excel/2006/main">
          <x14:cfRule type="expression" priority="104" id="{97820CEA-F5DC-4014-80BD-69E28816EAB6}">
            <xm:f>Kerngegevens!$K$83=FALSE</xm:f>
            <x14:dxf>
              <fill>
                <patternFill patternType="gray0625">
                  <bgColor theme="0" tint="-0.24994659260841701"/>
                </patternFill>
              </fill>
            </x14:dxf>
          </x14:cfRule>
          <xm:sqref>D227</xm:sqref>
        </x14:conditionalFormatting>
        <x14:conditionalFormatting xmlns:xm="http://schemas.microsoft.com/office/excel/2006/main">
          <x14:cfRule type="expression" priority="103" id="{3C1C2EA8-7457-44A2-9799-4FC343AE83C0}">
            <xm:f>Kerngegevens!$K$83=FALSE</xm:f>
            <x14:dxf>
              <fill>
                <patternFill patternType="gray0625">
                  <bgColor theme="0" tint="-0.24994659260841701"/>
                </patternFill>
              </fill>
            </x14:dxf>
          </x14:cfRule>
          <xm:sqref>E227</xm:sqref>
        </x14:conditionalFormatting>
        <x14:conditionalFormatting xmlns:xm="http://schemas.microsoft.com/office/excel/2006/main">
          <x14:cfRule type="expression" priority="102" id="{9D32A1A8-22BD-497B-87BB-B0D2A1877C1F}">
            <xm:f>Kerngegevens!$K$83=FALSE</xm:f>
            <x14:dxf>
              <fill>
                <patternFill patternType="gray0625">
                  <bgColor theme="0" tint="-0.24994659260841701"/>
                </patternFill>
              </fill>
            </x14:dxf>
          </x14:cfRule>
          <xm:sqref>A228</xm:sqref>
        </x14:conditionalFormatting>
        <x14:conditionalFormatting xmlns:xm="http://schemas.microsoft.com/office/excel/2006/main">
          <x14:cfRule type="expression" priority="101" id="{CD87EBA5-755F-4433-BD3D-523FD4142F88}">
            <xm:f>Kerngegevens!$K$83=FALSE</xm:f>
            <x14:dxf>
              <fill>
                <patternFill patternType="gray0625">
                  <bgColor theme="0" tint="-0.24994659260841701"/>
                </patternFill>
              </fill>
            </x14:dxf>
          </x14:cfRule>
          <xm:sqref>A227:F230</xm:sqref>
        </x14:conditionalFormatting>
        <x14:conditionalFormatting xmlns:xm="http://schemas.microsoft.com/office/excel/2006/main">
          <x14:cfRule type="expression" priority="100" id="{16D2F95B-5D51-4DC5-B63F-11CF12CB31E0}">
            <xm:f>Kerngegevens!$K$87=FALSE</xm:f>
            <x14:dxf>
              <fill>
                <patternFill patternType="gray0625">
                  <bgColor theme="0" tint="-0.24994659260841701"/>
                </patternFill>
              </fill>
            </x14:dxf>
          </x14:cfRule>
          <xm:sqref>A258:C258</xm:sqref>
        </x14:conditionalFormatting>
        <x14:conditionalFormatting xmlns:xm="http://schemas.microsoft.com/office/excel/2006/main">
          <x14:cfRule type="expression" priority="99" id="{A45133E6-429A-45ED-B6B4-E18A58476AA6}">
            <xm:f>Kerngegevens!$K$87=FALSE</xm:f>
            <x14:dxf>
              <fill>
                <patternFill patternType="gray0625">
                  <bgColor theme="0" tint="-0.24994659260841701"/>
                </patternFill>
              </fill>
            </x14:dxf>
          </x14:cfRule>
          <xm:sqref>D258:E258</xm:sqref>
        </x14:conditionalFormatting>
        <x14:conditionalFormatting xmlns:xm="http://schemas.microsoft.com/office/excel/2006/main">
          <x14:cfRule type="expression" priority="98" id="{CF1EA4D8-0970-4454-B924-1CD6B5E94225}">
            <xm:f>Kerngegevens!$K$87=FALSE</xm:f>
            <x14:dxf>
              <fill>
                <patternFill patternType="gray0625">
                  <bgColor theme="0" tint="-0.24994659260841701"/>
                </patternFill>
              </fill>
            </x14:dxf>
          </x14:cfRule>
          <xm:sqref>A261:C261</xm:sqref>
        </x14:conditionalFormatting>
        <x14:conditionalFormatting xmlns:xm="http://schemas.microsoft.com/office/excel/2006/main">
          <x14:cfRule type="expression" priority="97" id="{E62C58E4-B84E-4415-9E7A-29FDD8E6484B}">
            <xm:f>Kerngegevens!$K$87=FALSE</xm:f>
            <x14:dxf>
              <fill>
                <patternFill patternType="gray0625">
                  <bgColor theme="0" tint="-0.24994659260841701"/>
                </patternFill>
              </fill>
            </x14:dxf>
          </x14:cfRule>
          <xm:sqref>D261:E261</xm:sqref>
        </x14:conditionalFormatting>
        <x14:conditionalFormatting xmlns:xm="http://schemas.microsoft.com/office/excel/2006/main">
          <x14:cfRule type="expression" priority="96" id="{73DDC649-E247-402E-B2D7-347D3F62D269}">
            <xm:f>Kerngegevens!$K$87=FALSE</xm:f>
            <x14:dxf>
              <fill>
                <patternFill patternType="gray0625">
                  <bgColor theme="0" tint="-0.24994659260841701"/>
                </patternFill>
              </fill>
            </x14:dxf>
          </x14:cfRule>
          <xm:sqref>A262:C262</xm:sqref>
        </x14:conditionalFormatting>
        <x14:conditionalFormatting xmlns:xm="http://schemas.microsoft.com/office/excel/2006/main">
          <x14:cfRule type="expression" priority="95" id="{04146F86-4F5C-4C63-8D11-A9479A31DA5E}">
            <xm:f>Kerngegevens!$K$87=FALSE</xm:f>
            <x14:dxf>
              <fill>
                <patternFill patternType="gray0625">
                  <bgColor theme="0" tint="-0.24994659260841701"/>
                </patternFill>
              </fill>
            </x14:dxf>
          </x14:cfRule>
          <xm:sqref>D262:E262</xm:sqref>
        </x14:conditionalFormatting>
        <x14:conditionalFormatting xmlns:xm="http://schemas.microsoft.com/office/excel/2006/main">
          <x14:cfRule type="expression" priority="94" id="{E91D23E4-6878-4922-B62B-4158346FCB98}">
            <xm:f>Kerngegevens!$K$87=FALSE</xm:f>
            <x14:dxf>
              <fill>
                <patternFill patternType="gray0625">
                  <bgColor theme="0" tint="-0.24994659260841701"/>
                </patternFill>
              </fill>
            </x14:dxf>
          </x14:cfRule>
          <xm:sqref>A263:C263</xm:sqref>
        </x14:conditionalFormatting>
        <x14:conditionalFormatting xmlns:xm="http://schemas.microsoft.com/office/excel/2006/main">
          <x14:cfRule type="expression" priority="93" id="{AEFED786-1839-4480-893B-6B4627442BA5}">
            <xm:f>Kerngegevens!$K$87=FALSE</xm:f>
            <x14:dxf>
              <fill>
                <patternFill patternType="gray0625">
                  <bgColor theme="0" tint="-0.24994659260841701"/>
                </patternFill>
              </fill>
            </x14:dxf>
          </x14:cfRule>
          <xm:sqref>D263:E263</xm:sqref>
        </x14:conditionalFormatting>
        <x14:conditionalFormatting xmlns:xm="http://schemas.microsoft.com/office/excel/2006/main">
          <x14:cfRule type="expression" priority="3" id="{2A115419-3FCD-448B-AF88-BC3A09B4A54F}">
            <xm:f>Kerngegevens!$K$83=FALSE</xm:f>
            <x14:dxf>
              <fill>
                <patternFill patternType="gray0625">
                  <bgColor theme="0" tint="-0.24994659260841701"/>
                </patternFill>
              </fill>
            </x14:dxf>
          </x14:cfRule>
          <xm:sqref>A231:E231</xm:sqref>
        </x14:conditionalFormatting>
        <x14:conditionalFormatting xmlns:xm="http://schemas.microsoft.com/office/excel/2006/main">
          <x14:cfRule type="expression" priority="2" id="{E8F6AB4F-8B61-4528-840B-8A04B235718A}">
            <xm:f>Kerngegevens!$K$83=FALSE</xm:f>
            <x14:dxf>
              <fill>
                <patternFill patternType="gray0625">
                  <bgColor theme="0" tint="-0.24994659260841701"/>
                </patternFill>
              </fill>
            </x14:dxf>
          </x14:cfRule>
          <xm:sqref>A231:F231</xm:sqref>
        </x14:conditionalFormatting>
        <x14:conditionalFormatting xmlns:xm="http://schemas.microsoft.com/office/excel/2006/main">
          <x14:cfRule type="expression" priority="1" id="{14643EBC-543C-4F14-B0DD-1C11A72EDAF3}">
            <xm:f>Kerngegevens!$K$83=FALSE</xm:f>
            <x14:dxf>
              <fill>
                <patternFill patternType="gray0625">
                  <bgColor theme="0" tint="-0.24994659260841701"/>
                </patternFill>
              </fill>
            </x14:dxf>
          </x14:cfRule>
          <xm:sqref>A235:F235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Formules!$A$98:$A$100</xm:f>
          </x14:formula1>
          <xm:sqref>F269:F276 F257:F263 F50:F54 F20:F25 F27:F28 F220:F225 F38:F39 F41:F44 F12:F16 F31:F36 F56:F59 F340 F202:F207 F96:F100 F102:F109 F68:F73 F46:F47 F334:F338 F75:F80 F147:F151 F153:F160 F119:F124 F111:F115 F176:F191 F171:F174 F162:F167 F209 F193:F198 F211 F248:F249 F239:F246 F320:F332 F266:F267 F251:F255 F283:F285 F287:F289 F278:F281 F291:F295 F297:F301 F315:F318 F308:F312 F213:F218 F83:F88 F5:F10 F303:F306 F61:F64 F134:F139 F90:F94 F141:F145 F126:F131 F227:F237</xm:sqref>
        </x14:dataValidation>
        <x14:dataValidation type="list" allowBlank="1" showInputMessage="1" showErrorMessage="1">
          <x14:formula1>
            <xm:f>Formules!$A$98:$A$99</xm:f>
          </x14:formula1>
          <xm:sqref>F201 F133 F82</xm:sqref>
        </x14:dataValidation>
        <x14:dataValidation type="list" allowBlank="1" showInputMessage="1" showErrorMessage="1">
          <x14:formula1>
            <xm:f>Formules!$A$1</xm:f>
          </x14:formula1>
          <xm:sqref>I5:I10 I12:I16 I19:I39 I41:I44 I46:I47 I50:I59 I61:I64 I68:I80 I82:I88 I90:I94 I96:I100 I102:I109 I111:I115 I119:I131 I133:I139 I141:I145 I147:I151 I153:I160 I162:I167 I170:I174 I176:I191 I193:I198 I200:I211 I213:I218 I220:I225 I227:I237 I239:I246 I248:I249 I251:I255 I257:I263 I266:I267 I269:I276 I278:I281 I283:I285 I287:I289 I291:I295 I297:I301 I303:I306 I308:I312 I315:I318 I320:I332 I334:I338 I340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B998"/>
  <sheetViews>
    <sheetView zoomScale="80" zoomScaleNormal="80" workbookViewId="0">
      <selection activeCell="B6" sqref="B6"/>
    </sheetView>
  </sheetViews>
  <sheetFormatPr defaultColWidth="9.109375" defaultRowHeight="14.4" outlineLevelRow="1" x14ac:dyDescent="0.3"/>
  <cols>
    <col min="1" max="1" width="4" style="40" customWidth="1"/>
    <col min="2" max="2" width="51" style="46" customWidth="1"/>
    <col min="3" max="3" width="20" style="46" customWidth="1"/>
    <col min="4" max="4" width="60.5546875" style="46" customWidth="1"/>
    <col min="5" max="5" width="8.109375" style="65" bestFit="1" customWidth="1"/>
    <col min="6" max="6" width="45.6640625" style="46" customWidth="1"/>
    <col min="7" max="7" width="25.5546875" style="46" bestFit="1" customWidth="1"/>
    <col min="8" max="8" width="45.6640625" style="46" customWidth="1"/>
    <col min="9" max="9" width="24" style="46" customWidth="1"/>
    <col min="10" max="10" width="45.6640625" style="46" customWidth="1"/>
    <col min="11" max="11" width="2.33203125" style="34" customWidth="1"/>
    <col min="12" max="12" width="58.109375" style="46" customWidth="1"/>
    <col min="13" max="13" width="8.109375" style="57" hidden="1" customWidth="1"/>
    <col min="14" max="17" width="5.6640625" style="57" hidden="1" customWidth="1"/>
    <col min="18" max="20" width="5.6640625" style="58" hidden="1" customWidth="1"/>
    <col min="21" max="21" width="9.109375" style="58" hidden="1" customWidth="1"/>
    <col min="22" max="22" width="8.88671875" style="58" hidden="1" customWidth="1"/>
    <col min="23" max="23" width="12.6640625" style="57" hidden="1" customWidth="1"/>
    <col min="24" max="16384" width="9.109375" style="33"/>
  </cols>
  <sheetData>
    <row r="1" spans="1:184" ht="20.25" customHeight="1" x14ac:dyDescent="0.3">
      <c r="A1" s="566" t="s">
        <v>936</v>
      </c>
      <c r="B1" s="567"/>
      <c r="C1" s="567"/>
      <c r="D1" s="567"/>
      <c r="E1" s="567"/>
      <c r="F1" s="567"/>
      <c r="G1" s="567"/>
      <c r="H1" s="567"/>
      <c r="I1" s="567"/>
      <c r="J1" s="567"/>
      <c r="K1" s="32"/>
      <c r="L1" s="566"/>
      <c r="M1" s="567" t="s">
        <v>937</v>
      </c>
      <c r="N1" s="567" t="s">
        <v>938</v>
      </c>
      <c r="O1" s="567"/>
      <c r="P1" s="567" t="s">
        <v>939</v>
      </c>
      <c r="Q1" s="567"/>
      <c r="R1" s="567" t="s">
        <v>940</v>
      </c>
      <c r="S1" s="568" t="s">
        <v>941</v>
      </c>
      <c r="T1" s="568"/>
      <c r="U1" s="273" t="s">
        <v>942</v>
      </c>
      <c r="V1" s="273" t="s">
        <v>943</v>
      </c>
      <c r="W1" s="273" t="s">
        <v>944</v>
      </c>
    </row>
    <row r="2" spans="1:184" s="35" customFormat="1" ht="43.2" x14ac:dyDescent="0.3">
      <c r="A2" s="113" t="s">
        <v>307</v>
      </c>
      <c r="B2" s="191" t="s">
        <v>44</v>
      </c>
      <c r="C2" s="191" t="s">
        <v>945</v>
      </c>
      <c r="D2" s="191" t="s">
        <v>378</v>
      </c>
      <c r="E2" s="194" t="s">
        <v>9</v>
      </c>
      <c r="F2" s="192" t="s">
        <v>946</v>
      </c>
      <c r="G2" s="192" t="s">
        <v>566</v>
      </c>
      <c r="H2" s="192" t="s">
        <v>232</v>
      </c>
      <c r="I2" s="192" t="s">
        <v>570</v>
      </c>
      <c r="J2" s="42" t="s">
        <v>43</v>
      </c>
      <c r="K2" s="195"/>
      <c r="L2" s="196" t="s">
        <v>233</v>
      </c>
      <c r="M2" s="13"/>
      <c r="N2" s="274"/>
      <c r="O2" s="274"/>
      <c r="P2" s="274"/>
      <c r="Q2" s="274"/>
      <c r="R2" s="274"/>
      <c r="S2" s="274"/>
      <c r="T2" s="274"/>
      <c r="U2" s="274"/>
      <c r="V2" s="274"/>
      <c r="W2" s="274"/>
    </row>
    <row r="3" spans="1:184" x14ac:dyDescent="0.3">
      <c r="A3" s="275" t="s">
        <v>947</v>
      </c>
      <c r="B3" s="25"/>
      <c r="C3" s="39"/>
      <c r="D3" s="39"/>
      <c r="E3" s="276"/>
      <c r="F3" s="277"/>
      <c r="G3" s="277"/>
      <c r="H3" s="277"/>
      <c r="I3" s="277"/>
      <c r="J3" s="277"/>
      <c r="K3" s="156"/>
      <c r="L3" s="278"/>
      <c r="M3" s="36"/>
      <c r="N3" s="37"/>
      <c r="O3" s="37"/>
      <c r="P3" s="37"/>
      <c r="Q3" s="37"/>
      <c r="R3" s="37"/>
      <c r="S3" s="37"/>
      <c r="T3" s="37"/>
      <c r="U3" s="37"/>
      <c r="V3" s="37"/>
      <c r="W3" s="37"/>
    </row>
    <row r="4" spans="1:184" s="283" customFormat="1" x14ac:dyDescent="0.3">
      <c r="A4" s="204" t="s">
        <v>948</v>
      </c>
      <c r="B4" s="279"/>
      <c r="C4" s="280"/>
      <c r="D4" s="280"/>
      <c r="E4" s="258"/>
      <c r="F4" s="281"/>
      <c r="G4" s="281"/>
      <c r="H4" s="281"/>
      <c r="I4" s="281"/>
      <c r="J4" s="281"/>
      <c r="K4" s="272"/>
      <c r="L4" s="281"/>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row>
    <row r="5" spans="1:184" s="283" customFormat="1" ht="28.8" x14ac:dyDescent="0.3">
      <c r="A5" s="284"/>
      <c r="B5" s="271" t="s">
        <v>949</v>
      </c>
      <c r="C5" s="285"/>
      <c r="D5" s="285"/>
      <c r="E5" s="286"/>
      <c r="F5" s="286"/>
      <c r="G5" s="286"/>
      <c r="H5" s="286"/>
      <c r="I5" s="286"/>
      <c r="J5" s="286"/>
      <c r="K5" s="272"/>
      <c r="L5" s="286"/>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c r="FF5" s="282"/>
      <c r="FG5" s="282"/>
      <c r="FH5" s="282"/>
      <c r="FI5" s="282"/>
      <c r="FJ5" s="282"/>
      <c r="FK5" s="282"/>
      <c r="FL5" s="282"/>
      <c r="FM5" s="282"/>
      <c r="FN5" s="282"/>
      <c r="FO5" s="282"/>
      <c r="FP5" s="282"/>
      <c r="FQ5" s="282"/>
      <c r="FR5" s="282"/>
      <c r="FS5" s="282"/>
      <c r="FT5" s="282"/>
      <c r="FU5" s="282"/>
      <c r="FV5" s="282"/>
      <c r="FW5" s="282"/>
      <c r="FX5" s="282"/>
      <c r="FY5" s="282"/>
      <c r="FZ5" s="282"/>
      <c r="GA5" s="282"/>
      <c r="GB5" s="282"/>
    </row>
    <row r="6" spans="1:184" s="34" customFormat="1" ht="259.2" outlineLevel="1" x14ac:dyDescent="0.3">
      <c r="A6" s="250">
        <v>1</v>
      </c>
      <c r="B6" s="83" t="s">
        <v>950</v>
      </c>
      <c r="C6" s="271" t="s">
        <v>951</v>
      </c>
      <c r="D6" s="271" t="s">
        <v>952</v>
      </c>
      <c r="E6" s="255"/>
      <c r="F6" s="80"/>
      <c r="G6" s="80"/>
      <c r="H6" s="80"/>
      <c r="I6" s="80"/>
      <c r="J6" s="80"/>
      <c r="K6" s="156"/>
      <c r="L6" s="80"/>
      <c r="M6" s="41"/>
      <c r="N6" s="41"/>
      <c r="O6" s="41"/>
      <c r="P6" s="41"/>
      <c r="Q6" s="41"/>
      <c r="R6" s="41"/>
      <c r="S6" s="41"/>
      <c r="T6" s="41"/>
      <c r="U6" s="41"/>
      <c r="V6" s="41"/>
      <c r="W6" s="41"/>
    </row>
    <row r="7" spans="1:184" s="34" customFormat="1" ht="28.8" outlineLevel="1" x14ac:dyDescent="0.3">
      <c r="A7" s="250">
        <v>2</v>
      </c>
      <c r="B7" s="83" t="s">
        <v>953</v>
      </c>
      <c r="C7" s="271" t="s">
        <v>954</v>
      </c>
      <c r="D7" s="271"/>
      <c r="E7" s="255"/>
      <c r="F7" s="80"/>
      <c r="G7" s="80"/>
      <c r="H7" s="80"/>
      <c r="I7" s="80"/>
      <c r="J7" s="80"/>
      <c r="K7" s="156"/>
      <c r="L7" s="80"/>
      <c r="M7" s="41"/>
      <c r="N7" s="41"/>
      <c r="O7" s="41"/>
      <c r="P7" s="41"/>
      <c r="Q7" s="41"/>
      <c r="R7" s="41"/>
      <c r="S7" s="41"/>
      <c r="T7" s="41"/>
      <c r="U7" s="41"/>
      <c r="V7" s="41"/>
      <c r="W7" s="41"/>
    </row>
    <row r="8" spans="1:184" s="34" customFormat="1" ht="288" outlineLevel="1" x14ac:dyDescent="0.3">
      <c r="A8" s="250">
        <v>3</v>
      </c>
      <c r="B8" s="83" t="s">
        <v>955</v>
      </c>
      <c r="C8" s="271" t="s">
        <v>956</v>
      </c>
      <c r="D8" s="271" t="s">
        <v>957</v>
      </c>
      <c r="E8" s="255"/>
      <c r="F8" s="80"/>
      <c r="G8" s="80"/>
      <c r="H8" s="80"/>
      <c r="I8" s="80"/>
      <c r="J8" s="80"/>
      <c r="K8" s="156"/>
      <c r="L8" s="80"/>
      <c r="M8" s="41"/>
      <c r="N8" s="41"/>
      <c r="O8" s="41"/>
      <c r="P8" s="41"/>
      <c r="Q8" s="41"/>
      <c r="R8" s="41"/>
      <c r="S8" s="41"/>
      <c r="T8" s="41"/>
      <c r="U8" s="41"/>
      <c r="V8" s="41"/>
      <c r="W8" s="41"/>
    </row>
    <row r="9" spans="1:184" s="283" customFormat="1" x14ac:dyDescent="0.3">
      <c r="A9" s="287" t="s">
        <v>958</v>
      </c>
      <c r="B9" s="288"/>
      <c r="C9" s="280"/>
      <c r="D9" s="280"/>
      <c r="E9" s="258"/>
      <c r="F9" s="281"/>
      <c r="G9" s="281"/>
      <c r="H9" s="281"/>
      <c r="I9" s="281"/>
      <c r="J9" s="281"/>
      <c r="K9" s="272"/>
      <c r="L9" s="281"/>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row>
    <row r="10" spans="1:184" s="34" customFormat="1" ht="57.6" outlineLevel="1" x14ac:dyDescent="0.3">
      <c r="A10" s="250">
        <f>A8+1</f>
        <v>4</v>
      </c>
      <c r="B10" s="15" t="s">
        <v>959</v>
      </c>
      <c r="C10" s="271" t="s">
        <v>960</v>
      </c>
      <c r="D10" s="80" t="s">
        <v>961</v>
      </c>
      <c r="E10" s="255"/>
      <c r="G10" s="80"/>
      <c r="H10" s="80"/>
      <c r="I10" s="80"/>
      <c r="J10" s="80"/>
      <c r="K10" s="156"/>
      <c r="L10" s="80"/>
      <c r="M10" s="41"/>
      <c r="N10" s="41"/>
      <c r="O10" s="41"/>
      <c r="P10" s="41"/>
      <c r="Q10" s="41"/>
      <c r="R10" s="41"/>
      <c r="S10" s="41"/>
      <c r="T10" s="41"/>
      <c r="U10" s="41"/>
      <c r="V10" s="41"/>
      <c r="W10" s="41"/>
    </row>
    <row r="11" spans="1:184" s="283" customFormat="1" x14ac:dyDescent="0.3">
      <c r="A11" s="287" t="s">
        <v>962</v>
      </c>
      <c r="B11" s="288"/>
      <c r="C11" s="280"/>
      <c r="D11" s="280"/>
      <c r="E11" s="258"/>
      <c r="F11" s="281"/>
      <c r="G11" s="281"/>
      <c r="H11" s="281"/>
      <c r="I11" s="281"/>
      <c r="J11" s="281"/>
      <c r="K11" s="272"/>
      <c r="L11" s="281"/>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2"/>
      <c r="BV11" s="282"/>
      <c r="BW11" s="282"/>
      <c r="BX11" s="282"/>
      <c r="BY11" s="282"/>
      <c r="BZ11" s="282"/>
      <c r="CA11" s="282"/>
      <c r="CB11" s="282"/>
      <c r="CC11" s="282"/>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282"/>
      <c r="DH11" s="282"/>
      <c r="DI11" s="282"/>
      <c r="DJ11" s="282"/>
      <c r="DK11" s="282"/>
      <c r="DL11" s="282"/>
      <c r="DM11" s="282"/>
      <c r="DN11" s="282"/>
      <c r="DO11" s="282"/>
      <c r="DP11" s="282"/>
      <c r="DQ11" s="282"/>
      <c r="DR11" s="282"/>
      <c r="DS11" s="282"/>
      <c r="DT11" s="282"/>
      <c r="DU11" s="282"/>
      <c r="DV11" s="282"/>
      <c r="DW11" s="282"/>
      <c r="DX11" s="282"/>
      <c r="DY11" s="282"/>
      <c r="DZ11" s="282"/>
      <c r="EA11" s="282"/>
      <c r="EB11" s="282"/>
      <c r="EC11" s="282"/>
      <c r="ED11" s="282"/>
      <c r="EE11" s="282"/>
      <c r="EF11" s="282"/>
      <c r="EG11" s="282"/>
      <c r="EH11" s="282"/>
      <c r="EI11" s="282"/>
      <c r="EJ11" s="282"/>
      <c r="EK11" s="282"/>
      <c r="EL11" s="282"/>
      <c r="EM11" s="282"/>
      <c r="EN11" s="282"/>
      <c r="EO11" s="282"/>
      <c r="EP11" s="282"/>
      <c r="EQ11" s="282"/>
      <c r="ER11" s="282"/>
      <c r="ES11" s="282"/>
      <c r="ET11" s="282"/>
      <c r="EU11" s="282"/>
      <c r="EV11" s="282"/>
      <c r="EW11" s="282"/>
      <c r="EX11" s="282"/>
      <c r="EY11" s="282"/>
      <c r="EZ11" s="282"/>
      <c r="FA11" s="282"/>
      <c r="FB11" s="282"/>
      <c r="FC11" s="282"/>
      <c r="FD11" s="282"/>
      <c r="FE11" s="282"/>
      <c r="FF11" s="282"/>
      <c r="FG11" s="282"/>
      <c r="FH11" s="282"/>
      <c r="FI11" s="282"/>
      <c r="FJ11" s="282"/>
      <c r="FK11" s="282"/>
      <c r="FL11" s="282"/>
      <c r="FM11" s="282"/>
      <c r="FN11" s="282"/>
      <c r="FO11" s="282"/>
      <c r="FP11" s="282"/>
      <c r="FQ11" s="282"/>
      <c r="FR11" s="282"/>
      <c r="FS11" s="282"/>
      <c r="FT11" s="282"/>
      <c r="FU11" s="282"/>
      <c r="FV11" s="282"/>
      <c r="FW11" s="282"/>
      <c r="FX11" s="282"/>
      <c r="FY11" s="282"/>
      <c r="FZ11" s="282"/>
      <c r="GA11" s="282"/>
      <c r="GB11" s="282"/>
    </row>
    <row r="12" spans="1:184" s="34" customFormat="1" ht="57.6" outlineLevel="1" x14ac:dyDescent="0.3">
      <c r="A12" s="250"/>
      <c r="B12" s="15" t="s">
        <v>963</v>
      </c>
      <c r="C12" s="271"/>
      <c r="D12" s="271"/>
      <c r="E12" s="80"/>
      <c r="F12" s="80"/>
      <c r="G12" s="80"/>
      <c r="H12" s="80"/>
      <c r="I12" s="80"/>
      <c r="J12" s="80"/>
      <c r="K12" s="156"/>
      <c r="L12" s="80"/>
      <c r="M12" s="41"/>
      <c r="N12" s="41"/>
      <c r="O12" s="41"/>
      <c r="P12" s="41"/>
      <c r="Q12" s="41"/>
      <c r="R12" s="41"/>
      <c r="S12" s="41"/>
      <c r="T12" s="41"/>
      <c r="U12" s="41"/>
      <c r="V12" s="41"/>
      <c r="W12" s="41"/>
    </row>
    <row r="13" spans="1:184" s="34" customFormat="1" ht="153" customHeight="1" outlineLevel="1" x14ac:dyDescent="0.3">
      <c r="A13" s="250">
        <f>A10+1</f>
        <v>5</v>
      </c>
      <c r="B13" s="83" t="s">
        <v>964</v>
      </c>
      <c r="C13" s="271" t="s">
        <v>965</v>
      </c>
      <c r="D13" s="271"/>
      <c r="E13" s="255"/>
      <c r="F13" s="80"/>
      <c r="G13" s="80"/>
      <c r="H13" s="80"/>
      <c r="I13" s="80"/>
      <c r="J13" s="80"/>
      <c r="K13" s="156"/>
      <c r="L13" s="80"/>
      <c r="M13" s="41"/>
      <c r="N13" s="41"/>
      <c r="O13" s="41"/>
      <c r="P13" s="41"/>
      <c r="Q13" s="41"/>
      <c r="R13" s="41"/>
      <c r="S13" s="41"/>
      <c r="T13" s="41"/>
      <c r="U13" s="41"/>
      <c r="V13" s="41"/>
      <c r="W13" s="41"/>
    </row>
    <row r="14" spans="1:184" s="34" customFormat="1" ht="67.5" customHeight="1" outlineLevel="1" x14ac:dyDescent="0.3">
      <c r="A14" s="250">
        <f>A13+1</f>
        <v>6</v>
      </c>
      <c r="B14" s="289" t="s">
        <v>966</v>
      </c>
      <c r="C14" s="271" t="s">
        <v>967</v>
      </c>
      <c r="D14" s="271"/>
      <c r="E14" s="255"/>
      <c r="F14" s="80"/>
      <c r="G14" s="80"/>
      <c r="H14" s="80"/>
      <c r="I14" s="80"/>
      <c r="J14" s="80"/>
      <c r="K14" s="156"/>
      <c r="L14" s="80"/>
      <c r="M14" s="41"/>
      <c r="N14" s="41"/>
      <c r="O14" s="41"/>
      <c r="P14" s="41"/>
      <c r="Q14" s="41"/>
      <c r="R14" s="41"/>
      <c r="S14" s="41"/>
      <c r="T14" s="41"/>
      <c r="U14" s="41"/>
      <c r="V14" s="41"/>
      <c r="W14" s="41"/>
    </row>
    <row r="15" spans="1:184" s="283" customFormat="1" x14ac:dyDescent="0.3">
      <c r="A15" s="287" t="s">
        <v>968</v>
      </c>
      <c r="B15" s="288"/>
      <c r="C15" s="280"/>
      <c r="D15" s="280"/>
      <c r="E15" s="258"/>
      <c r="F15" s="281"/>
      <c r="G15" s="281"/>
      <c r="H15" s="281"/>
      <c r="I15" s="281"/>
      <c r="J15" s="281"/>
      <c r="K15" s="272"/>
      <c r="L15" s="281"/>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282"/>
      <c r="CO15" s="282"/>
      <c r="CP15" s="282"/>
      <c r="CQ15" s="282"/>
      <c r="CR15" s="282"/>
      <c r="CS15" s="282"/>
      <c r="CT15" s="282"/>
      <c r="CU15" s="282"/>
      <c r="CV15" s="282"/>
      <c r="CW15" s="282"/>
      <c r="CX15" s="282"/>
      <c r="CY15" s="282"/>
      <c r="CZ15" s="282"/>
      <c r="DA15" s="282"/>
      <c r="DB15" s="282"/>
      <c r="DC15" s="282"/>
      <c r="DD15" s="282"/>
      <c r="DE15" s="282"/>
      <c r="DF15" s="282"/>
      <c r="DG15" s="282"/>
      <c r="DH15" s="282"/>
      <c r="DI15" s="282"/>
      <c r="DJ15" s="282"/>
      <c r="DK15" s="282"/>
      <c r="DL15" s="282"/>
      <c r="DM15" s="282"/>
      <c r="DN15" s="282"/>
      <c r="DO15" s="282"/>
      <c r="DP15" s="282"/>
      <c r="DQ15" s="282"/>
      <c r="DR15" s="282"/>
      <c r="DS15" s="282"/>
      <c r="DT15" s="282"/>
      <c r="DU15" s="282"/>
      <c r="DV15" s="282"/>
      <c r="DW15" s="282"/>
      <c r="DX15" s="282"/>
      <c r="DY15" s="282"/>
      <c r="DZ15" s="282"/>
      <c r="EA15" s="282"/>
      <c r="EB15" s="282"/>
      <c r="EC15" s="282"/>
      <c r="ED15" s="282"/>
      <c r="EE15" s="282"/>
      <c r="EF15" s="282"/>
      <c r="EG15" s="282"/>
      <c r="EH15" s="282"/>
      <c r="EI15" s="282"/>
      <c r="EJ15" s="282"/>
      <c r="EK15" s="282"/>
      <c r="EL15" s="282"/>
      <c r="EM15" s="282"/>
      <c r="EN15" s="282"/>
      <c r="EO15" s="282"/>
      <c r="EP15" s="282"/>
      <c r="EQ15" s="282"/>
      <c r="ER15" s="282"/>
      <c r="ES15" s="282"/>
      <c r="ET15" s="282"/>
      <c r="EU15" s="282"/>
      <c r="EV15" s="282"/>
      <c r="EW15" s="282"/>
      <c r="EX15" s="282"/>
      <c r="EY15" s="282"/>
      <c r="EZ15" s="282"/>
      <c r="FA15" s="282"/>
      <c r="FB15" s="282"/>
      <c r="FC15" s="282"/>
      <c r="FD15" s="282"/>
      <c r="FE15" s="282"/>
      <c r="FF15" s="282"/>
      <c r="FG15" s="282"/>
      <c r="FH15" s="282"/>
      <c r="FI15" s="282"/>
      <c r="FJ15" s="282"/>
      <c r="FK15" s="282"/>
      <c r="FL15" s="282"/>
      <c r="FM15" s="282"/>
      <c r="FN15" s="282"/>
      <c r="FO15" s="282"/>
      <c r="FP15" s="282"/>
      <c r="FQ15" s="282"/>
      <c r="FR15" s="282"/>
      <c r="FS15" s="282"/>
      <c r="FT15" s="282"/>
      <c r="FU15" s="282"/>
      <c r="FV15" s="282"/>
      <c r="FW15" s="282"/>
      <c r="FX15" s="282"/>
      <c r="FY15" s="282"/>
      <c r="FZ15" s="282"/>
      <c r="GA15" s="282"/>
      <c r="GB15" s="282"/>
    </row>
    <row r="16" spans="1:184" s="34" customFormat="1" ht="115.2" outlineLevel="1" x14ac:dyDescent="0.3">
      <c r="A16" s="250">
        <f>A14+1</f>
        <v>7</v>
      </c>
      <c r="B16" s="15" t="s">
        <v>969</v>
      </c>
      <c r="C16" s="271" t="s">
        <v>970</v>
      </c>
      <c r="D16" s="271"/>
      <c r="E16" s="255"/>
      <c r="F16" s="80"/>
      <c r="G16" s="80"/>
      <c r="H16" s="80"/>
      <c r="I16" s="80"/>
      <c r="J16" s="80"/>
      <c r="K16" s="156"/>
      <c r="L16" s="80"/>
      <c r="M16" s="41"/>
      <c r="N16" s="41"/>
      <c r="O16" s="41"/>
      <c r="P16" s="41"/>
      <c r="Q16" s="41"/>
      <c r="R16" s="41"/>
      <c r="S16" s="41"/>
      <c r="T16" s="41"/>
      <c r="U16" s="41"/>
      <c r="V16" s="41"/>
      <c r="W16" s="41"/>
    </row>
    <row r="17" spans="1:184" x14ac:dyDescent="0.3">
      <c r="A17" s="569" t="s">
        <v>971</v>
      </c>
      <c r="B17" s="569"/>
      <c r="C17" s="569"/>
      <c r="D17" s="569"/>
      <c r="E17" s="569"/>
      <c r="F17" s="569"/>
      <c r="G17" s="569"/>
      <c r="H17" s="569"/>
      <c r="I17" s="569"/>
      <c r="J17" s="569"/>
      <c r="K17" s="290"/>
      <c r="L17" s="164"/>
      <c r="M17" s="36"/>
      <c r="N17" s="37"/>
      <c r="O17" s="37"/>
      <c r="P17" s="37"/>
      <c r="Q17" s="37"/>
      <c r="R17" s="37"/>
      <c r="S17" s="37"/>
      <c r="T17" s="37"/>
      <c r="U17" s="37"/>
      <c r="V17" s="37"/>
      <c r="W17" s="37"/>
    </row>
    <row r="18" spans="1:184" s="283" customFormat="1" x14ac:dyDescent="0.3">
      <c r="A18" s="287" t="s">
        <v>972</v>
      </c>
      <c r="B18" s="288"/>
      <c r="C18" s="280"/>
      <c r="D18" s="280"/>
      <c r="E18" s="258"/>
      <c r="F18" s="281"/>
      <c r="G18" s="281"/>
      <c r="H18" s="281"/>
      <c r="I18" s="281"/>
      <c r="J18" s="281"/>
      <c r="K18" s="272"/>
      <c r="L18" s="281"/>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c r="CM18" s="282"/>
      <c r="CN18" s="282"/>
      <c r="CO18" s="282"/>
      <c r="CP18" s="282"/>
      <c r="CQ18" s="282"/>
      <c r="CR18" s="282"/>
      <c r="CS18" s="282"/>
      <c r="CT18" s="282"/>
      <c r="CU18" s="282"/>
      <c r="CV18" s="282"/>
      <c r="CW18" s="282"/>
      <c r="CX18" s="282"/>
      <c r="CY18" s="282"/>
      <c r="CZ18" s="282"/>
      <c r="DA18" s="282"/>
      <c r="DB18" s="282"/>
      <c r="DC18" s="282"/>
      <c r="DD18" s="282"/>
      <c r="DE18" s="282"/>
      <c r="DF18" s="282"/>
      <c r="DG18" s="282"/>
      <c r="DH18" s="282"/>
      <c r="DI18" s="282"/>
      <c r="DJ18" s="282"/>
      <c r="DK18" s="282"/>
      <c r="DL18" s="282"/>
      <c r="DM18" s="282"/>
      <c r="DN18" s="282"/>
      <c r="DO18" s="282"/>
      <c r="DP18" s="282"/>
      <c r="DQ18" s="282"/>
      <c r="DR18" s="282"/>
      <c r="DS18" s="282"/>
      <c r="DT18" s="282"/>
      <c r="DU18" s="282"/>
      <c r="DV18" s="282"/>
      <c r="DW18" s="282"/>
      <c r="DX18" s="282"/>
      <c r="DY18" s="282"/>
      <c r="DZ18" s="282"/>
      <c r="EA18" s="282"/>
      <c r="EB18" s="282"/>
      <c r="EC18" s="282"/>
      <c r="ED18" s="282"/>
      <c r="EE18" s="282"/>
      <c r="EF18" s="282"/>
      <c r="EG18" s="282"/>
      <c r="EH18" s="282"/>
      <c r="EI18" s="282"/>
      <c r="EJ18" s="282"/>
      <c r="EK18" s="282"/>
      <c r="EL18" s="282"/>
      <c r="EM18" s="282"/>
      <c r="EN18" s="282"/>
      <c r="EO18" s="282"/>
      <c r="EP18" s="282"/>
      <c r="EQ18" s="282"/>
      <c r="ER18" s="282"/>
      <c r="ES18" s="282"/>
      <c r="ET18" s="282"/>
      <c r="EU18" s="282"/>
      <c r="EV18" s="282"/>
      <c r="EW18" s="282"/>
      <c r="EX18" s="282"/>
      <c r="EY18" s="282"/>
      <c r="EZ18" s="282"/>
      <c r="FA18" s="282"/>
      <c r="FB18" s="282"/>
      <c r="FC18" s="282"/>
      <c r="FD18" s="282"/>
      <c r="FE18" s="282"/>
      <c r="FF18" s="282"/>
      <c r="FG18" s="282"/>
      <c r="FH18" s="282"/>
      <c r="FI18" s="282"/>
      <c r="FJ18" s="282"/>
      <c r="FK18" s="282"/>
      <c r="FL18" s="282"/>
      <c r="FM18" s="282"/>
      <c r="FN18" s="282"/>
      <c r="FO18" s="282"/>
      <c r="FP18" s="282"/>
      <c r="FQ18" s="282"/>
      <c r="FR18" s="282"/>
      <c r="FS18" s="282"/>
      <c r="FT18" s="282"/>
      <c r="FU18" s="282"/>
      <c r="FV18" s="282"/>
      <c r="FW18" s="282"/>
      <c r="FX18" s="282"/>
      <c r="FY18" s="282"/>
      <c r="FZ18" s="282"/>
      <c r="GA18" s="282"/>
      <c r="GB18" s="282"/>
    </row>
    <row r="19" spans="1:184" s="34" customFormat="1" ht="100.8" outlineLevel="1" x14ac:dyDescent="0.3">
      <c r="A19" s="250">
        <f>A16+1</f>
        <v>8</v>
      </c>
      <c r="B19" s="23" t="s">
        <v>973</v>
      </c>
      <c r="C19" s="85" t="s">
        <v>974</v>
      </c>
      <c r="D19" s="85"/>
      <c r="E19" s="255"/>
      <c r="F19" s="291"/>
      <c r="G19" s="291"/>
      <c r="H19" s="291"/>
      <c r="I19" s="291"/>
      <c r="J19" s="291"/>
      <c r="K19" s="156"/>
      <c r="L19" s="291"/>
      <c r="M19" s="41"/>
      <c r="N19" s="41"/>
      <c r="O19" s="41"/>
      <c r="P19" s="41"/>
      <c r="Q19" s="41"/>
      <c r="R19" s="41"/>
      <c r="S19" s="41"/>
      <c r="T19" s="41"/>
      <c r="U19" s="41"/>
      <c r="V19" s="41"/>
      <c r="W19" s="41"/>
    </row>
    <row r="20" spans="1:184" s="34" customFormat="1" ht="51" customHeight="1" outlineLevel="1" x14ac:dyDescent="0.3">
      <c r="A20" s="250">
        <f>A19+1</f>
        <v>9</v>
      </c>
      <c r="B20" s="45" t="s">
        <v>975</v>
      </c>
      <c r="C20" s="85" t="s">
        <v>976</v>
      </c>
      <c r="D20" s="85"/>
      <c r="E20" s="255"/>
      <c r="F20" s="80"/>
      <c r="G20" s="80"/>
      <c r="H20" s="80"/>
      <c r="I20" s="80"/>
      <c r="J20" s="80"/>
      <c r="K20" s="165"/>
      <c r="L20" s="80"/>
      <c r="M20" s="41"/>
      <c r="N20" s="41"/>
      <c r="O20" s="41"/>
      <c r="P20" s="41"/>
      <c r="Q20" s="41"/>
      <c r="R20" s="41"/>
      <c r="S20" s="41"/>
      <c r="T20" s="41"/>
      <c r="U20" s="41"/>
      <c r="V20" s="41"/>
      <c r="W20" s="41"/>
    </row>
    <row r="21" spans="1:184" s="283" customFormat="1" x14ac:dyDescent="0.3">
      <c r="A21" s="292" t="s">
        <v>977</v>
      </c>
      <c r="B21" s="293"/>
      <c r="C21" s="294"/>
      <c r="D21" s="294"/>
      <c r="E21" s="295"/>
      <c r="F21" s="296"/>
      <c r="G21" s="296"/>
      <c r="H21" s="296"/>
      <c r="I21" s="296"/>
      <c r="J21" s="296"/>
      <c r="K21" s="297"/>
      <c r="L21" s="298"/>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c r="CT21" s="282"/>
      <c r="CU21" s="282"/>
      <c r="CV21" s="282"/>
      <c r="CW21" s="282"/>
      <c r="CX21" s="282"/>
      <c r="CY21" s="282"/>
      <c r="CZ21" s="282"/>
      <c r="DA21" s="282"/>
      <c r="DB21" s="282"/>
      <c r="DC21" s="282"/>
      <c r="DD21" s="282"/>
      <c r="DE21" s="282"/>
      <c r="DF21" s="282"/>
      <c r="DG21" s="282"/>
      <c r="DH21" s="282"/>
      <c r="DI21" s="282"/>
      <c r="DJ21" s="282"/>
      <c r="DK21" s="282"/>
      <c r="DL21" s="282"/>
      <c r="DM21" s="282"/>
      <c r="DN21" s="282"/>
      <c r="DO21" s="282"/>
      <c r="DP21" s="282"/>
      <c r="DQ21" s="282"/>
      <c r="DR21" s="282"/>
      <c r="DS21" s="282"/>
      <c r="DT21" s="282"/>
      <c r="DU21" s="282"/>
      <c r="DV21" s="282"/>
      <c r="DW21" s="282"/>
      <c r="DX21" s="282"/>
      <c r="DY21" s="282"/>
      <c r="DZ21" s="282"/>
      <c r="EA21" s="282"/>
      <c r="EB21" s="282"/>
      <c r="EC21" s="282"/>
      <c r="ED21" s="282"/>
      <c r="EE21" s="282"/>
      <c r="EF21" s="282"/>
      <c r="EG21" s="282"/>
      <c r="EH21" s="282"/>
      <c r="EI21" s="282"/>
      <c r="EJ21" s="282"/>
      <c r="EK21" s="282"/>
      <c r="EL21" s="282"/>
      <c r="EM21" s="282"/>
      <c r="EN21" s="282"/>
      <c r="EO21" s="282"/>
      <c r="EP21" s="282"/>
      <c r="EQ21" s="282"/>
      <c r="ER21" s="282"/>
      <c r="ES21" s="282"/>
      <c r="ET21" s="282"/>
      <c r="EU21" s="282"/>
      <c r="EV21" s="282"/>
      <c r="EW21" s="282"/>
      <c r="EX21" s="282"/>
      <c r="EY21" s="282"/>
      <c r="EZ21" s="282"/>
      <c r="FA21" s="282"/>
      <c r="FB21" s="282"/>
      <c r="FC21" s="282"/>
      <c r="FD21" s="282"/>
      <c r="FE21" s="282"/>
      <c r="FF21" s="282"/>
      <c r="FG21" s="282"/>
      <c r="FH21" s="282"/>
      <c r="FI21" s="282"/>
      <c r="FJ21" s="282"/>
      <c r="FK21" s="282"/>
      <c r="FL21" s="282"/>
      <c r="FM21" s="282"/>
      <c r="FN21" s="282"/>
      <c r="FO21" s="282"/>
      <c r="FP21" s="282"/>
      <c r="FQ21" s="282"/>
      <c r="FR21" s="282"/>
      <c r="FS21" s="282"/>
      <c r="FT21" s="282"/>
      <c r="FU21" s="282"/>
      <c r="FV21" s="282"/>
      <c r="FW21" s="282"/>
      <c r="FX21" s="282"/>
      <c r="FY21" s="282"/>
      <c r="FZ21" s="282"/>
      <c r="GA21" s="282"/>
      <c r="GB21" s="282"/>
    </row>
    <row r="22" spans="1:184" s="34" customFormat="1" ht="170.25" customHeight="1" outlineLevel="1" x14ac:dyDescent="0.3">
      <c r="A22" s="250">
        <f>A20+1</f>
        <v>10</v>
      </c>
      <c r="B22" s="299" t="s">
        <v>978</v>
      </c>
      <c r="C22" s="84" t="s">
        <v>979</v>
      </c>
      <c r="D22" s="84"/>
      <c r="E22" s="255"/>
      <c r="F22" s="300"/>
      <c r="G22" s="300"/>
      <c r="H22" s="300"/>
      <c r="I22" s="300"/>
      <c r="J22" s="300"/>
      <c r="K22" s="156"/>
      <c r="L22" s="300"/>
      <c r="M22" s="41"/>
      <c r="N22" s="41"/>
      <c r="O22" s="41"/>
      <c r="P22" s="41"/>
      <c r="Q22" s="41"/>
      <c r="R22" s="41"/>
      <c r="S22" s="41"/>
      <c r="T22" s="41"/>
      <c r="U22" s="41"/>
      <c r="V22" s="41"/>
      <c r="W22" s="41"/>
    </row>
    <row r="23" spans="1:184" x14ac:dyDescent="0.3">
      <c r="L23" s="36"/>
      <c r="M23" s="50"/>
      <c r="N23" s="50"/>
      <c r="O23" s="50"/>
      <c r="P23" s="50"/>
      <c r="Q23" s="50"/>
      <c r="R23" s="50"/>
      <c r="S23" s="50"/>
      <c r="T23" s="50"/>
      <c r="U23" s="50"/>
      <c r="V23" s="50"/>
      <c r="W23" s="50"/>
      <c r="X23" s="64"/>
    </row>
    <row r="24" spans="1:184" x14ac:dyDescent="0.3">
      <c r="L24" s="36"/>
      <c r="M24" s="50"/>
      <c r="N24" s="50"/>
      <c r="O24" s="50"/>
      <c r="P24" s="50"/>
      <c r="Q24" s="50"/>
      <c r="R24" s="50"/>
      <c r="S24" s="50"/>
      <c r="T24" s="50"/>
      <c r="U24" s="50"/>
      <c r="V24" s="50"/>
      <c r="W24" s="50"/>
      <c r="X24" s="64"/>
    </row>
    <row r="25" spans="1:184" x14ac:dyDescent="0.3">
      <c r="L25" s="54"/>
      <c r="M25" s="54"/>
      <c r="N25" s="37"/>
      <c r="O25" s="37"/>
      <c r="P25" s="37"/>
      <c r="Q25" s="37"/>
      <c r="R25" s="37"/>
      <c r="S25" s="37"/>
      <c r="T25" s="37"/>
      <c r="U25" s="37"/>
      <c r="V25" s="37"/>
      <c r="W25" s="37"/>
      <c r="X25" s="64"/>
    </row>
    <row r="26" spans="1:184" x14ac:dyDescent="0.3">
      <c r="L26" s="36"/>
      <c r="M26" s="36"/>
      <c r="N26" s="37"/>
      <c r="O26" s="37"/>
      <c r="P26" s="37"/>
      <c r="Q26" s="37"/>
      <c r="R26" s="37"/>
      <c r="S26" s="37"/>
      <c r="T26" s="37"/>
      <c r="U26" s="37"/>
      <c r="V26" s="37"/>
      <c r="W26" s="37"/>
      <c r="X26" s="64"/>
    </row>
    <row r="27" spans="1:184" x14ac:dyDescent="0.3">
      <c r="L27" s="36"/>
      <c r="M27" s="36"/>
      <c r="N27" s="37"/>
      <c r="O27" s="37"/>
      <c r="P27" s="37"/>
      <c r="Q27" s="37"/>
      <c r="R27" s="37"/>
      <c r="S27" s="37"/>
      <c r="T27" s="37"/>
      <c r="U27" s="37"/>
      <c r="V27" s="37"/>
      <c r="W27" s="37"/>
      <c r="X27" s="64"/>
    </row>
    <row r="28" spans="1:184" x14ac:dyDescent="0.3">
      <c r="L28" s="36"/>
      <c r="M28" s="36"/>
      <c r="N28" s="37"/>
      <c r="O28" s="37"/>
      <c r="P28" s="37"/>
      <c r="Q28" s="37"/>
      <c r="R28" s="37"/>
      <c r="S28" s="37"/>
      <c r="T28" s="37"/>
      <c r="U28" s="37"/>
      <c r="V28" s="37"/>
      <c r="W28" s="37"/>
      <c r="X28" s="64"/>
    </row>
    <row r="29" spans="1:184" x14ac:dyDescent="0.3">
      <c r="L29" s="36"/>
      <c r="M29" s="50"/>
      <c r="N29" s="50"/>
      <c r="O29" s="50"/>
      <c r="P29" s="50"/>
      <c r="Q29" s="50"/>
      <c r="R29" s="50"/>
      <c r="S29" s="50"/>
      <c r="T29" s="50"/>
      <c r="U29" s="50"/>
      <c r="V29" s="50"/>
      <c r="W29" s="50"/>
      <c r="X29" s="64"/>
    </row>
    <row r="30" spans="1:184" x14ac:dyDescent="0.3">
      <c r="L30" s="36"/>
      <c r="M30" s="50"/>
      <c r="N30" s="50"/>
      <c r="O30" s="50"/>
      <c r="P30" s="50"/>
      <c r="Q30" s="50"/>
      <c r="R30" s="50"/>
      <c r="S30" s="50"/>
      <c r="T30" s="50"/>
      <c r="U30" s="50"/>
      <c r="V30" s="50"/>
      <c r="W30" s="50"/>
      <c r="X30" s="64"/>
    </row>
    <row r="31" spans="1:184" x14ac:dyDescent="0.3">
      <c r="L31" s="36"/>
      <c r="M31" s="50"/>
      <c r="N31" s="50"/>
      <c r="O31" s="50"/>
      <c r="P31" s="50"/>
      <c r="Q31" s="50"/>
      <c r="R31" s="50"/>
      <c r="S31" s="50"/>
      <c r="T31" s="50"/>
      <c r="U31" s="50"/>
      <c r="V31" s="50"/>
      <c r="W31" s="50"/>
      <c r="X31" s="64"/>
    </row>
    <row r="32" spans="1:184" x14ac:dyDescent="0.3">
      <c r="L32" s="36"/>
      <c r="M32" s="36"/>
      <c r="N32" s="37"/>
      <c r="O32" s="37"/>
      <c r="P32" s="37"/>
      <c r="Q32" s="37"/>
      <c r="R32" s="37"/>
      <c r="S32" s="37"/>
      <c r="T32" s="37"/>
      <c r="U32" s="37"/>
      <c r="V32" s="37"/>
      <c r="W32" s="37"/>
      <c r="X32" s="64"/>
    </row>
    <row r="33" spans="12:24" x14ac:dyDescent="0.3">
      <c r="L33" s="36"/>
      <c r="M33" s="50"/>
      <c r="N33" s="50"/>
      <c r="O33" s="50"/>
      <c r="P33" s="50"/>
      <c r="Q33" s="50"/>
      <c r="R33" s="50"/>
      <c r="S33" s="50"/>
      <c r="T33" s="50"/>
      <c r="U33" s="50"/>
      <c r="V33" s="50"/>
      <c r="W33" s="50"/>
      <c r="X33" s="64"/>
    </row>
    <row r="34" spans="12:24" x14ac:dyDescent="0.3">
      <c r="L34" s="36"/>
      <c r="M34" s="50"/>
      <c r="N34" s="50"/>
      <c r="O34" s="50"/>
      <c r="P34" s="50"/>
      <c r="Q34" s="50"/>
      <c r="R34" s="50"/>
      <c r="S34" s="50"/>
      <c r="T34" s="50"/>
      <c r="U34" s="50"/>
      <c r="V34" s="50"/>
      <c r="W34" s="50"/>
      <c r="X34" s="64"/>
    </row>
    <row r="35" spans="12:24" x14ac:dyDescent="0.3">
      <c r="L35" s="36"/>
      <c r="M35" s="50"/>
      <c r="N35" s="50"/>
      <c r="O35" s="50"/>
      <c r="P35" s="50"/>
      <c r="Q35" s="50"/>
      <c r="R35" s="50"/>
      <c r="S35" s="50"/>
      <c r="T35" s="50"/>
      <c r="U35" s="50"/>
      <c r="V35" s="50"/>
      <c r="W35" s="50"/>
      <c r="X35" s="64"/>
    </row>
    <row r="36" spans="12:24" x14ac:dyDescent="0.3">
      <c r="L36" s="36"/>
      <c r="M36" s="36"/>
      <c r="N36" s="37"/>
      <c r="O36" s="37"/>
      <c r="P36" s="37"/>
      <c r="Q36" s="37"/>
      <c r="R36" s="37"/>
      <c r="S36" s="37"/>
      <c r="T36" s="37"/>
      <c r="U36" s="37"/>
      <c r="V36" s="37"/>
      <c r="W36" s="37"/>
      <c r="X36" s="64"/>
    </row>
    <row r="37" spans="12:24" x14ac:dyDescent="0.3">
      <c r="L37" s="36"/>
      <c r="M37" s="50"/>
      <c r="N37" s="50"/>
      <c r="O37" s="50"/>
      <c r="P37" s="50"/>
      <c r="Q37" s="50"/>
      <c r="R37" s="50"/>
      <c r="S37" s="50"/>
      <c r="T37" s="50"/>
      <c r="U37" s="50"/>
      <c r="V37" s="50"/>
      <c r="W37" s="50"/>
      <c r="X37" s="64"/>
    </row>
    <row r="38" spans="12:24" x14ac:dyDescent="0.3">
      <c r="L38" s="36"/>
      <c r="M38" s="50"/>
      <c r="N38" s="50"/>
      <c r="O38" s="50"/>
      <c r="P38" s="50"/>
      <c r="Q38" s="50"/>
      <c r="R38" s="50"/>
      <c r="S38" s="50"/>
      <c r="T38" s="50"/>
      <c r="U38" s="50"/>
      <c r="V38" s="50"/>
      <c r="W38" s="50"/>
      <c r="X38" s="64"/>
    </row>
    <row r="39" spans="12:24" x14ac:dyDescent="0.3">
      <c r="L39" s="36"/>
      <c r="M39" s="50"/>
      <c r="N39" s="50"/>
      <c r="O39" s="50"/>
      <c r="P39" s="50"/>
      <c r="Q39" s="50"/>
      <c r="R39" s="50"/>
      <c r="S39" s="50"/>
      <c r="T39" s="50"/>
      <c r="U39" s="50"/>
      <c r="V39" s="50"/>
      <c r="W39" s="50"/>
      <c r="X39" s="64"/>
    </row>
    <row r="40" spans="12:24" x14ac:dyDescent="0.3">
      <c r="L40" s="36"/>
      <c r="M40" s="50"/>
      <c r="N40" s="50"/>
      <c r="O40" s="50"/>
      <c r="P40" s="50"/>
      <c r="Q40" s="50"/>
      <c r="R40" s="50"/>
      <c r="S40" s="50"/>
      <c r="T40" s="50"/>
      <c r="U40" s="50"/>
      <c r="V40" s="50"/>
      <c r="W40" s="50"/>
      <c r="X40" s="64"/>
    </row>
    <row r="41" spans="12:24" x14ac:dyDescent="0.3">
      <c r="L41" s="36"/>
      <c r="M41" s="36"/>
      <c r="N41" s="37"/>
      <c r="O41" s="37"/>
      <c r="P41" s="37"/>
      <c r="Q41" s="37"/>
      <c r="R41" s="37"/>
      <c r="S41" s="37"/>
      <c r="T41" s="37"/>
      <c r="U41" s="37"/>
      <c r="V41" s="37"/>
      <c r="W41" s="37"/>
      <c r="X41" s="64"/>
    </row>
    <row r="42" spans="12:24" x14ac:dyDescent="0.3">
      <c r="L42" s="36"/>
      <c r="M42" s="50"/>
      <c r="N42" s="50"/>
      <c r="O42" s="50"/>
      <c r="P42" s="50"/>
      <c r="Q42" s="50"/>
      <c r="R42" s="50"/>
      <c r="S42" s="50"/>
      <c r="T42" s="50"/>
      <c r="U42" s="50"/>
      <c r="V42" s="50"/>
      <c r="W42" s="50"/>
      <c r="X42" s="64"/>
    </row>
    <row r="43" spans="12:24" x14ac:dyDescent="0.3">
      <c r="L43" s="36"/>
      <c r="M43" s="50"/>
      <c r="N43" s="50"/>
      <c r="O43" s="50"/>
      <c r="P43" s="50"/>
      <c r="Q43" s="50"/>
      <c r="R43" s="50"/>
      <c r="S43" s="50"/>
      <c r="T43" s="50"/>
      <c r="U43" s="50"/>
      <c r="V43" s="50"/>
      <c r="W43" s="50"/>
      <c r="X43" s="64"/>
    </row>
    <row r="44" spans="12:24" x14ac:dyDescent="0.3">
      <c r="L44" s="36"/>
      <c r="M44" s="50"/>
      <c r="N44" s="50"/>
      <c r="O44" s="50"/>
      <c r="P44" s="50"/>
      <c r="Q44" s="50"/>
      <c r="R44" s="50"/>
      <c r="S44" s="50"/>
      <c r="T44" s="50"/>
      <c r="U44" s="50"/>
      <c r="V44" s="50"/>
      <c r="W44" s="50"/>
      <c r="X44" s="64"/>
    </row>
    <row r="45" spans="12:24" x14ac:dyDescent="0.3">
      <c r="L45" s="36"/>
      <c r="M45" s="36"/>
      <c r="N45" s="37"/>
      <c r="O45" s="37"/>
      <c r="P45" s="37"/>
      <c r="Q45" s="37"/>
      <c r="R45" s="37"/>
      <c r="S45" s="37"/>
      <c r="T45" s="37"/>
      <c r="U45" s="37"/>
      <c r="V45" s="37"/>
      <c r="W45" s="37"/>
      <c r="X45" s="64"/>
    </row>
    <row r="46" spans="12:24" x14ac:dyDescent="0.3">
      <c r="L46" s="36"/>
      <c r="M46" s="50"/>
      <c r="N46" s="50"/>
      <c r="O46" s="50"/>
      <c r="P46" s="50"/>
      <c r="Q46" s="50"/>
      <c r="R46" s="50"/>
      <c r="S46" s="50"/>
      <c r="T46" s="50"/>
      <c r="U46" s="50"/>
      <c r="V46" s="50"/>
      <c r="W46" s="50"/>
      <c r="X46" s="64"/>
    </row>
    <row r="47" spans="12:24" x14ac:dyDescent="0.3">
      <c r="L47" s="36"/>
      <c r="M47" s="36"/>
      <c r="N47" s="37"/>
      <c r="O47" s="37"/>
      <c r="P47" s="37"/>
      <c r="Q47" s="37"/>
      <c r="R47" s="37"/>
      <c r="S47" s="37"/>
      <c r="T47" s="37"/>
      <c r="U47" s="37"/>
      <c r="V47" s="37"/>
      <c r="W47" s="37"/>
      <c r="X47" s="64"/>
    </row>
    <row r="48" spans="12:24" x14ac:dyDescent="0.3">
      <c r="L48" s="36"/>
      <c r="M48" s="50"/>
      <c r="N48" s="50"/>
      <c r="O48" s="50"/>
      <c r="P48" s="50"/>
      <c r="Q48" s="50"/>
      <c r="R48" s="50"/>
      <c r="S48" s="50"/>
      <c r="T48" s="50"/>
      <c r="U48" s="50"/>
      <c r="V48" s="50"/>
      <c r="W48" s="50"/>
      <c r="X48" s="64"/>
    </row>
    <row r="49" spans="12:24" x14ac:dyDescent="0.3">
      <c r="L49" s="36"/>
      <c r="M49" s="50"/>
      <c r="N49" s="50"/>
      <c r="O49" s="50"/>
      <c r="P49" s="50"/>
      <c r="Q49" s="50"/>
      <c r="R49" s="50"/>
      <c r="S49" s="50"/>
      <c r="T49" s="50"/>
      <c r="U49" s="50"/>
      <c r="V49" s="50"/>
      <c r="W49" s="50"/>
      <c r="X49" s="64"/>
    </row>
    <row r="50" spans="12:24" x14ac:dyDescent="0.3">
      <c r="L50" s="36"/>
      <c r="M50" s="36"/>
      <c r="N50" s="37"/>
      <c r="O50" s="37"/>
      <c r="P50" s="37"/>
      <c r="Q50" s="37"/>
      <c r="R50" s="37"/>
      <c r="S50" s="37"/>
      <c r="T50" s="37"/>
      <c r="U50" s="37"/>
      <c r="V50" s="37"/>
      <c r="W50" s="37"/>
      <c r="X50" s="64"/>
    </row>
    <row r="51" spans="12:24" x14ac:dyDescent="0.3">
      <c r="L51" s="36"/>
      <c r="M51" s="50"/>
      <c r="N51" s="50"/>
      <c r="O51" s="50"/>
      <c r="P51" s="50"/>
      <c r="Q51" s="50"/>
      <c r="R51" s="50"/>
      <c r="S51" s="50"/>
      <c r="T51" s="50"/>
      <c r="U51" s="50"/>
      <c r="V51" s="50"/>
      <c r="W51" s="50"/>
      <c r="X51" s="64"/>
    </row>
    <row r="52" spans="12:24" x14ac:dyDescent="0.3">
      <c r="L52" s="36"/>
      <c r="M52" s="50"/>
      <c r="N52" s="50"/>
      <c r="O52" s="50"/>
      <c r="P52" s="50"/>
      <c r="Q52" s="50"/>
      <c r="R52" s="50"/>
      <c r="S52" s="50"/>
      <c r="T52" s="50"/>
      <c r="U52" s="50"/>
      <c r="V52" s="50"/>
      <c r="W52" s="50"/>
      <c r="X52" s="64"/>
    </row>
    <row r="53" spans="12:24" x14ac:dyDescent="0.3">
      <c r="L53" s="36"/>
      <c r="M53" s="50"/>
      <c r="N53" s="50"/>
      <c r="O53" s="50"/>
      <c r="P53" s="50"/>
      <c r="Q53" s="50"/>
      <c r="R53" s="50"/>
      <c r="S53" s="50"/>
      <c r="T53" s="50"/>
      <c r="U53" s="50"/>
      <c r="V53" s="50"/>
      <c r="W53" s="50"/>
      <c r="X53" s="64"/>
    </row>
    <row r="54" spans="12:24" x14ac:dyDescent="0.3">
      <c r="L54" s="36"/>
      <c r="M54" s="50"/>
      <c r="N54" s="50"/>
      <c r="O54" s="50"/>
      <c r="P54" s="50"/>
      <c r="Q54" s="50"/>
      <c r="R54" s="50"/>
      <c r="S54" s="50"/>
      <c r="T54" s="50"/>
      <c r="U54" s="50"/>
      <c r="V54" s="50"/>
      <c r="W54" s="50"/>
      <c r="X54" s="64"/>
    </row>
    <row r="55" spans="12:24" x14ac:dyDescent="0.3">
      <c r="L55" s="36"/>
      <c r="M55" s="36"/>
      <c r="N55" s="37"/>
      <c r="O55" s="37"/>
      <c r="P55" s="37"/>
      <c r="Q55" s="37"/>
      <c r="R55" s="37"/>
      <c r="S55" s="37"/>
      <c r="T55" s="37"/>
      <c r="U55" s="37"/>
      <c r="V55" s="37"/>
      <c r="W55" s="37"/>
      <c r="X55" s="64"/>
    </row>
    <row r="56" spans="12:24" x14ac:dyDescent="0.3">
      <c r="L56" s="36"/>
      <c r="M56" s="50"/>
      <c r="N56" s="50"/>
      <c r="O56" s="50"/>
      <c r="P56" s="50"/>
      <c r="Q56" s="50"/>
      <c r="R56" s="50"/>
      <c r="S56" s="50"/>
      <c r="T56" s="50"/>
      <c r="U56" s="50"/>
      <c r="V56" s="50"/>
      <c r="W56" s="50"/>
      <c r="X56" s="64"/>
    </row>
    <row r="57" spans="12:24" x14ac:dyDescent="0.3">
      <c r="L57" s="36"/>
      <c r="M57" s="36"/>
      <c r="N57" s="37"/>
      <c r="O57" s="37"/>
      <c r="P57" s="37"/>
      <c r="Q57" s="37"/>
      <c r="R57" s="37"/>
      <c r="S57" s="37"/>
      <c r="T57" s="37"/>
      <c r="U57" s="37"/>
      <c r="V57" s="37"/>
      <c r="W57" s="37"/>
      <c r="X57" s="64"/>
    </row>
    <row r="58" spans="12:24" x14ac:dyDescent="0.3">
      <c r="L58" s="36"/>
      <c r="M58" s="50"/>
      <c r="N58" s="50"/>
      <c r="O58" s="50"/>
      <c r="P58" s="50"/>
      <c r="Q58" s="50"/>
      <c r="R58" s="50"/>
      <c r="S58" s="50"/>
      <c r="T58" s="50"/>
      <c r="U58" s="50"/>
      <c r="V58" s="50"/>
      <c r="W58" s="50"/>
      <c r="X58" s="64"/>
    </row>
    <row r="59" spans="12:24" x14ac:dyDescent="0.3">
      <c r="L59" s="36"/>
      <c r="M59" s="50"/>
      <c r="N59" s="50"/>
      <c r="O59" s="50"/>
      <c r="P59" s="50"/>
      <c r="Q59" s="50"/>
      <c r="R59" s="50"/>
      <c r="S59" s="50"/>
      <c r="T59" s="50"/>
      <c r="U59" s="50"/>
      <c r="V59" s="50"/>
      <c r="W59" s="50"/>
      <c r="X59" s="64"/>
    </row>
    <row r="60" spans="12:24" x14ac:dyDescent="0.3">
      <c r="L60" s="36"/>
      <c r="M60" s="50"/>
      <c r="N60" s="50"/>
      <c r="O60" s="50"/>
      <c r="P60" s="50"/>
      <c r="Q60" s="50"/>
      <c r="R60" s="50"/>
      <c r="S60" s="50"/>
      <c r="T60" s="50"/>
      <c r="U60" s="50"/>
      <c r="V60" s="50"/>
      <c r="W60" s="50"/>
      <c r="X60" s="64"/>
    </row>
    <row r="61" spans="12:24" x14ac:dyDescent="0.3">
      <c r="L61" s="36"/>
      <c r="M61" s="50"/>
      <c r="N61" s="50"/>
      <c r="O61" s="50"/>
      <c r="P61" s="50"/>
      <c r="Q61" s="50"/>
      <c r="R61" s="50"/>
      <c r="S61" s="50"/>
      <c r="T61" s="50"/>
      <c r="U61" s="50"/>
      <c r="V61" s="50"/>
      <c r="W61" s="50"/>
      <c r="X61" s="64"/>
    </row>
    <row r="62" spans="12:24" x14ac:dyDescent="0.3">
      <c r="L62" s="36"/>
      <c r="M62" s="50"/>
      <c r="N62" s="50"/>
      <c r="O62" s="50"/>
      <c r="P62" s="50"/>
      <c r="Q62" s="50"/>
      <c r="R62" s="50"/>
      <c r="S62" s="50"/>
      <c r="T62" s="50"/>
      <c r="U62" s="50"/>
      <c r="V62" s="50"/>
      <c r="W62" s="50"/>
      <c r="X62" s="64"/>
    </row>
    <row r="63" spans="12:24" x14ac:dyDescent="0.3">
      <c r="L63" s="36"/>
      <c r="M63" s="50"/>
      <c r="N63" s="50"/>
      <c r="O63" s="50"/>
      <c r="P63" s="50"/>
      <c r="Q63" s="50"/>
      <c r="R63" s="50"/>
      <c r="S63" s="50"/>
      <c r="T63" s="50"/>
      <c r="U63" s="50"/>
      <c r="V63" s="50"/>
      <c r="W63" s="50"/>
      <c r="X63" s="64"/>
    </row>
    <row r="64" spans="12:24" x14ac:dyDescent="0.3">
      <c r="L64" s="36"/>
      <c r="M64" s="50"/>
      <c r="N64" s="50"/>
      <c r="O64" s="50"/>
      <c r="P64" s="50"/>
      <c r="Q64" s="50"/>
      <c r="R64" s="50"/>
      <c r="S64" s="50"/>
      <c r="T64" s="50"/>
      <c r="U64" s="50"/>
      <c r="V64" s="50"/>
      <c r="W64" s="50"/>
      <c r="X64" s="64"/>
    </row>
    <row r="65" spans="12:24" x14ac:dyDescent="0.3">
      <c r="L65" s="36"/>
      <c r="M65" s="50"/>
      <c r="N65" s="50"/>
      <c r="O65" s="50"/>
      <c r="P65" s="50"/>
      <c r="Q65" s="50"/>
      <c r="R65" s="50"/>
      <c r="S65" s="50"/>
      <c r="T65" s="50"/>
      <c r="U65" s="50"/>
      <c r="V65" s="50"/>
      <c r="W65" s="50"/>
      <c r="X65" s="64"/>
    </row>
    <row r="66" spans="12:24" x14ac:dyDescent="0.3">
      <c r="L66" s="36"/>
      <c r="M66" s="36"/>
      <c r="N66" s="37"/>
      <c r="O66" s="37"/>
      <c r="P66" s="37"/>
      <c r="Q66" s="37"/>
      <c r="R66" s="37"/>
      <c r="S66" s="37"/>
      <c r="T66" s="37"/>
      <c r="U66" s="37"/>
      <c r="V66" s="37"/>
      <c r="W66" s="37"/>
      <c r="X66" s="64"/>
    </row>
    <row r="67" spans="12:24" x14ac:dyDescent="0.3">
      <c r="L67" s="36"/>
      <c r="M67" s="50"/>
      <c r="N67" s="50"/>
      <c r="O67" s="50"/>
      <c r="P67" s="50"/>
      <c r="Q67" s="50"/>
      <c r="R67" s="50"/>
      <c r="S67" s="50"/>
      <c r="T67" s="50"/>
      <c r="U67" s="50"/>
      <c r="V67" s="50"/>
      <c r="W67" s="50"/>
      <c r="X67" s="64"/>
    </row>
    <row r="68" spans="12:24" x14ac:dyDescent="0.3">
      <c r="L68" s="36"/>
      <c r="M68" s="50"/>
      <c r="N68" s="50"/>
      <c r="O68" s="50"/>
      <c r="P68" s="50"/>
      <c r="Q68" s="50"/>
      <c r="R68" s="50"/>
      <c r="S68" s="50"/>
      <c r="T68" s="50"/>
      <c r="U68" s="50"/>
      <c r="V68" s="50"/>
      <c r="W68" s="50"/>
      <c r="X68" s="64"/>
    </row>
    <row r="69" spans="12:24" x14ac:dyDescent="0.3">
      <c r="L69" s="36"/>
      <c r="M69" s="50"/>
      <c r="N69" s="50"/>
      <c r="O69" s="50"/>
      <c r="P69" s="50"/>
      <c r="Q69" s="50"/>
      <c r="R69" s="50"/>
      <c r="S69" s="50"/>
      <c r="T69" s="50"/>
      <c r="U69" s="50"/>
      <c r="V69" s="50"/>
      <c r="W69" s="50"/>
      <c r="X69" s="64"/>
    </row>
    <row r="70" spans="12:24" x14ac:dyDescent="0.3">
      <c r="L70" s="36"/>
      <c r="M70" s="50"/>
      <c r="N70" s="50"/>
      <c r="O70" s="50"/>
      <c r="P70" s="50"/>
      <c r="Q70" s="50"/>
      <c r="R70" s="50"/>
      <c r="S70" s="50"/>
      <c r="T70" s="50"/>
      <c r="U70" s="50"/>
      <c r="V70" s="50"/>
      <c r="W70" s="50"/>
      <c r="X70" s="64"/>
    </row>
    <row r="71" spans="12:24" x14ac:dyDescent="0.3">
      <c r="L71" s="36"/>
      <c r="M71" s="50"/>
      <c r="N71" s="50"/>
      <c r="O71" s="50"/>
      <c r="P71" s="50"/>
      <c r="Q71" s="50"/>
      <c r="R71" s="50"/>
      <c r="S71" s="50"/>
      <c r="T71" s="50"/>
      <c r="U71" s="50"/>
      <c r="V71" s="50"/>
      <c r="W71" s="50"/>
      <c r="X71" s="64"/>
    </row>
    <row r="72" spans="12:24" x14ac:dyDescent="0.3">
      <c r="L72" s="36"/>
      <c r="M72" s="50"/>
      <c r="N72" s="50"/>
      <c r="O72" s="50"/>
      <c r="P72" s="50"/>
      <c r="Q72" s="50"/>
      <c r="R72" s="50"/>
      <c r="S72" s="50"/>
      <c r="T72" s="50"/>
      <c r="U72" s="50"/>
      <c r="V72" s="50"/>
      <c r="W72" s="50"/>
      <c r="X72" s="64"/>
    </row>
    <row r="73" spans="12:24" x14ac:dyDescent="0.3">
      <c r="L73" s="36"/>
      <c r="M73" s="50"/>
      <c r="N73" s="50"/>
      <c r="O73" s="50"/>
      <c r="P73" s="50"/>
      <c r="Q73" s="50"/>
      <c r="R73" s="50"/>
      <c r="S73" s="50"/>
      <c r="T73" s="50"/>
      <c r="U73" s="50"/>
      <c r="V73" s="50"/>
      <c r="W73" s="50"/>
      <c r="X73" s="64"/>
    </row>
    <row r="74" spans="12:24" x14ac:dyDescent="0.3">
      <c r="L74" s="36"/>
      <c r="M74" s="50"/>
      <c r="N74" s="50"/>
      <c r="O74" s="50"/>
      <c r="P74" s="50"/>
      <c r="Q74" s="50"/>
      <c r="R74" s="50"/>
      <c r="S74" s="50"/>
      <c r="T74" s="50"/>
      <c r="U74" s="50"/>
      <c r="V74" s="50"/>
      <c r="W74" s="50"/>
      <c r="X74" s="64"/>
    </row>
    <row r="75" spans="12:24" x14ac:dyDescent="0.3">
      <c r="L75" s="36"/>
      <c r="M75" s="50"/>
      <c r="N75" s="50"/>
      <c r="O75" s="50"/>
      <c r="P75" s="50"/>
      <c r="Q75" s="50"/>
      <c r="R75" s="50"/>
      <c r="S75" s="50"/>
      <c r="T75" s="50"/>
      <c r="U75" s="50"/>
      <c r="V75" s="50"/>
      <c r="W75" s="50"/>
      <c r="X75" s="64"/>
    </row>
    <row r="76" spans="12:24" x14ac:dyDescent="0.3">
      <c r="L76" s="36"/>
      <c r="M76" s="50"/>
      <c r="N76" s="50"/>
      <c r="O76" s="50"/>
      <c r="P76" s="50"/>
      <c r="Q76" s="50"/>
      <c r="R76" s="50"/>
      <c r="S76" s="50"/>
      <c r="T76" s="50"/>
      <c r="U76" s="50"/>
      <c r="V76" s="50"/>
      <c r="W76" s="50"/>
      <c r="X76" s="64"/>
    </row>
    <row r="77" spans="12:24" x14ac:dyDescent="0.3">
      <c r="L77" s="36"/>
      <c r="M77" s="50"/>
      <c r="N77" s="50"/>
      <c r="O77" s="50"/>
      <c r="P77" s="50"/>
      <c r="Q77" s="50"/>
      <c r="R77" s="50"/>
      <c r="S77" s="50"/>
      <c r="T77" s="50"/>
      <c r="U77" s="50"/>
      <c r="V77" s="50"/>
      <c r="W77" s="50"/>
      <c r="X77" s="64"/>
    </row>
    <row r="78" spans="12:24" x14ac:dyDescent="0.3">
      <c r="L78" s="36"/>
      <c r="M78" s="50"/>
      <c r="N78" s="50"/>
      <c r="O78" s="50"/>
      <c r="P78" s="50"/>
      <c r="Q78" s="50"/>
      <c r="R78" s="50"/>
      <c r="S78" s="50"/>
      <c r="T78" s="50"/>
      <c r="U78" s="50"/>
      <c r="V78" s="50"/>
      <c r="W78" s="50"/>
      <c r="X78" s="64"/>
    </row>
    <row r="79" spans="12:24" x14ac:dyDescent="0.3">
      <c r="L79" s="36"/>
      <c r="M79" s="50"/>
      <c r="N79" s="50"/>
      <c r="O79" s="50"/>
      <c r="P79" s="50"/>
      <c r="Q79" s="50"/>
      <c r="R79" s="50"/>
      <c r="S79" s="50"/>
      <c r="T79" s="50"/>
      <c r="U79" s="50"/>
      <c r="V79" s="50"/>
      <c r="W79" s="50"/>
      <c r="X79" s="64"/>
    </row>
    <row r="80" spans="12:24" x14ac:dyDescent="0.3">
      <c r="L80" s="36"/>
      <c r="M80" s="50"/>
      <c r="N80" s="50"/>
      <c r="O80" s="50"/>
      <c r="P80" s="50"/>
      <c r="Q80" s="50"/>
      <c r="R80" s="50"/>
      <c r="S80" s="50"/>
      <c r="T80" s="50"/>
      <c r="U80" s="50"/>
      <c r="V80" s="50"/>
      <c r="W80" s="50"/>
      <c r="X80" s="64"/>
    </row>
    <row r="81" spans="12:24" x14ac:dyDescent="0.3">
      <c r="L81" s="36"/>
      <c r="M81" s="50"/>
      <c r="N81" s="50"/>
      <c r="O81" s="50"/>
      <c r="P81" s="50"/>
      <c r="Q81" s="50"/>
      <c r="R81" s="50"/>
      <c r="S81" s="50"/>
      <c r="T81" s="50"/>
      <c r="U81" s="50"/>
      <c r="V81" s="50"/>
      <c r="W81" s="50"/>
      <c r="X81" s="64"/>
    </row>
    <row r="82" spans="12:24" x14ac:dyDescent="0.3">
      <c r="L82" s="36"/>
      <c r="M82" s="50"/>
      <c r="N82" s="50"/>
      <c r="O82" s="50"/>
      <c r="P82" s="50"/>
      <c r="Q82" s="50"/>
      <c r="R82" s="50"/>
      <c r="S82" s="50"/>
      <c r="T82" s="50"/>
      <c r="U82" s="50"/>
      <c r="V82" s="50"/>
      <c r="W82" s="50"/>
      <c r="X82" s="64"/>
    </row>
    <row r="83" spans="12:24" x14ac:dyDescent="0.3">
      <c r="L83" s="36"/>
      <c r="M83" s="50"/>
      <c r="N83" s="50"/>
      <c r="O83" s="50"/>
      <c r="P83" s="50"/>
      <c r="Q83" s="50"/>
      <c r="R83" s="50"/>
      <c r="S83" s="50"/>
      <c r="T83" s="50"/>
      <c r="U83" s="50"/>
      <c r="V83" s="50"/>
      <c r="W83" s="50"/>
      <c r="X83" s="64"/>
    </row>
    <row r="84" spans="12:24" x14ac:dyDescent="0.3">
      <c r="L84" s="36"/>
      <c r="M84" s="36"/>
      <c r="N84" s="37"/>
      <c r="O84" s="37"/>
      <c r="P84" s="37"/>
      <c r="Q84" s="37"/>
      <c r="R84" s="37"/>
      <c r="S84" s="37"/>
      <c r="T84" s="37"/>
      <c r="U84" s="37"/>
      <c r="V84" s="37"/>
      <c r="W84" s="37"/>
      <c r="X84" s="64"/>
    </row>
    <row r="85" spans="12:24" x14ac:dyDescent="0.3">
      <c r="L85" s="36"/>
      <c r="M85" s="50"/>
      <c r="N85" s="50"/>
      <c r="O85" s="50"/>
      <c r="P85" s="50"/>
      <c r="Q85" s="50"/>
      <c r="R85" s="50"/>
      <c r="S85" s="50"/>
      <c r="T85" s="50"/>
      <c r="U85" s="50"/>
      <c r="V85" s="50"/>
      <c r="W85" s="50"/>
      <c r="X85" s="64"/>
    </row>
    <row r="86" spans="12:24" x14ac:dyDescent="0.3">
      <c r="L86" s="36"/>
      <c r="M86" s="50"/>
      <c r="N86" s="50"/>
      <c r="O86" s="50"/>
      <c r="P86" s="50"/>
      <c r="Q86" s="50"/>
      <c r="R86" s="50"/>
      <c r="S86" s="50"/>
      <c r="T86" s="50"/>
      <c r="U86" s="50"/>
      <c r="V86" s="50"/>
      <c r="W86" s="50"/>
      <c r="X86" s="64"/>
    </row>
    <row r="87" spans="12:24" x14ac:dyDescent="0.3">
      <c r="L87" s="36"/>
      <c r="M87" s="50"/>
      <c r="N87" s="50"/>
      <c r="O87" s="50"/>
      <c r="P87" s="50"/>
      <c r="Q87" s="50"/>
      <c r="R87" s="50"/>
      <c r="S87" s="50"/>
      <c r="T87" s="50"/>
      <c r="U87" s="50"/>
      <c r="V87" s="50"/>
      <c r="W87" s="50"/>
      <c r="X87" s="64"/>
    </row>
    <row r="88" spans="12:24" x14ac:dyDescent="0.3">
      <c r="L88" s="36"/>
      <c r="M88" s="50"/>
      <c r="N88" s="50"/>
      <c r="O88" s="50"/>
      <c r="P88" s="50"/>
      <c r="Q88" s="50"/>
      <c r="R88" s="50"/>
      <c r="S88" s="50"/>
      <c r="T88" s="50"/>
      <c r="U88" s="50"/>
      <c r="V88" s="50"/>
      <c r="W88" s="50"/>
      <c r="X88" s="64"/>
    </row>
    <row r="89" spans="12:24" x14ac:dyDescent="0.3">
      <c r="L89" s="36"/>
      <c r="M89" s="50"/>
      <c r="N89" s="50"/>
      <c r="O89" s="50"/>
      <c r="P89" s="50"/>
      <c r="Q89" s="50"/>
      <c r="R89" s="50"/>
      <c r="S89" s="50"/>
      <c r="T89" s="50"/>
      <c r="U89" s="50"/>
      <c r="V89" s="50"/>
      <c r="W89" s="50"/>
      <c r="X89" s="64"/>
    </row>
    <row r="90" spans="12:24" x14ac:dyDescent="0.3">
      <c r="L90" s="36"/>
      <c r="M90" s="50"/>
      <c r="N90" s="50"/>
      <c r="O90" s="50"/>
      <c r="P90" s="50"/>
      <c r="Q90" s="50"/>
      <c r="R90" s="50"/>
      <c r="S90" s="50"/>
      <c r="T90" s="50"/>
      <c r="U90" s="50"/>
      <c r="V90" s="50"/>
      <c r="W90" s="50"/>
      <c r="X90" s="64"/>
    </row>
    <row r="91" spans="12:24" x14ac:dyDescent="0.3">
      <c r="L91" s="36"/>
      <c r="M91" s="36"/>
      <c r="N91" s="37"/>
      <c r="O91" s="37"/>
      <c r="P91" s="37"/>
      <c r="Q91" s="37"/>
      <c r="R91" s="37"/>
      <c r="S91" s="37"/>
      <c r="T91" s="37"/>
      <c r="U91" s="37"/>
      <c r="V91" s="37"/>
      <c r="W91" s="37"/>
      <c r="X91" s="64"/>
    </row>
    <row r="92" spans="12:24" x14ac:dyDescent="0.3">
      <c r="L92" s="36"/>
      <c r="M92" s="50"/>
      <c r="N92" s="50"/>
      <c r="O92" s="50"/>
      <c r="P92" s="50"/>
      <c r="Q92" s="50"/>
      <c r="R92" s="50"/>
      <c r="S92" s="50"/>
      <c r="T92" s="50"/>
      <c r="U92" s="50"/>
      <c r="V92" s="50"/>
      <c r="W92" s="50"/>
      <c r="X92" s="64"/>
    </row>
    <row r="93" spans="12:24" x14ac:dyDescent="0.3">
      <c r="L93" s="36"/>
      <c r="M93" s="50"/>
      <c r="N93" s="50"/>
      <c r="O93" s="50"/>
      <c r="P93" s="50"/>
      <c r="Q93" s="50"/>
      <c r="R93" s="50"/>
      <c r="S93" s="50"/>
      <c r="T93" s="50"/>
      <c r="U93" s="50"/>
      <c r="V93" s="50"/>
      <c r="W93" s="50"/>
      <c r="X93" s="64"/>
    </row>
    <row r="94" spans="12:24" x14ac:dyDescent="0.3">
      <c r="L94" s="36"/>
      <c r="M94" s="36"/>
      <c r="N94" s="37"/>
      <c r="O94" s="37"/>
      <c r="P94" s="37"/>
      <c r="Q94" s="37"/>
      <c r="R94" s="37"/>
      <c r="S94" s="37"/>
      <c r="T94" s="37"/>
      <c r="U94" s="37"/>
      <c r="V94" s="37"/>
      <c r="W94" s="37"/>
      <c r="X94" s="64"/>
    </row>
    <row r="95" spans="12:24" x14ac:dyDescent="0.3">
      <c r="L95" s="36"/>
      <c r="M95" s="50"/>
      <c r="N95" s="50"/>
      <c r="O95" s="50"/>
      <c r="P95" s="50"/>
      <c r="Q95" s="50"/>
      <c r="R95" s="50"/>
      <c r="S95" s="50"/>
      <c r="T95" s="50"/>
      <c r="U95" s="50"/>
      <c r="V95" s="50"/>
      <c r="W95" s="50"/>
      <c r="X95" s="64"/>
    </row>
    <row r="96" spans="12:24" x14ac:dyDescent="0.3">
      <c r="L96" s="52"/>
      <c r="M96" s="50"/>
      <c r="N96" s="50"/>
      <c r="O96" s="50"/>
      <c r="P96" s="50"/>
      <c r="Q96" s="50"/>
      <c r="R96" s="50"/>
      <c r="S96" s="50"/>
      <c r="T96" s="50"/>
      <c r="U96" s="50"/>
      <c r="V96" s="50"/>
      <c r="W96" s="50"/>
      <c r="X96" s="64"/>
    </row>
    <row r="97" spans="12:24" x14ac:dyDescent="0.3">
      <c r="L97" s="52"/>
      <c r="M97" s="50"/>
      <c r="N97" s="50"/>
      <c r="O97" s="50"/>
      <c r="P97" s="50"/>
      <c r="Q97" s="50"/>
      <c r="R97" s="50"/>
      <c r="S97" s="50"/>
      <c r="T97" s="50"/>
      <c r="U97" s="50"/>
      <c r="V97" s="50"/>
      <c r="W97" s="50"/>
      <c r="X97" s="64"/>
    </row>
    <row r="98" spans="12:24" x14ac:dyDescent="0.3">
      <c r="L98" s="36"/>
      <c r="M98" s="50"/>
      <c r="N98" s="50"/>
      <c r="O98" s="50"/>
      <c r="P98" s="50"/>
      <c r="Q98" s="50"/>
      <c r="R98" s="50"/>
      <c r="S98" s="50"/>
      <c r="T98" s="50"/>
      <c r="U98" s="50"/>
      <c r="V98" s="50"/>
      <c r="W98" s="50"/>
      <c r="X98" s="64"/>
    </row>
    <row r="99" spans="12:24" x14ac:dyDescent="0.3">
      <c r="L99" s="36"/>
      <c r="M99" s="50"/>
      <c r="N99" s="50"/>
      <c r="O99" s="50"/>
      <c r="P99" s="50"/>
      <c r="Q99" s="50"/>
      <c r="R99" s="50"/>
      <c r="S99" s="50"/>
      <c r="T99" s="50"/>
      <c r="U99" s="50"/>
      <c r="V99" s="50"/>
      <c r="W99" s="50"/>
      <c r="X99" s="64"/>
    </row>
    <row r="100" spans="12:24" x14ac:dyDescent="0.3">
      <c r="L100" s="36"/>
      <c r="M100" s="50"/>
      <c r="N100" s="50"/>
      <c r="O100" s="50"/>
      <c r="P100" s="50"/>
      <c r="Q100" s="50"/>
      <c r="R100" s="50"/>
      <c r="S100" s="50"/>
      <c r="T100" s="50"/>
      <c r="U100" s="50"/>
      <c r="V100" s="50"/>
      <c r="W100" s="50"/>
      <c r="X100" s="64"/>
    </row>
    <row r="101" spans="12:24" x14ac:dyDescent="0.3">
      <c r="L101" s="36"/>
      <c r="M101" s="36"/>
      <c r="N101" s="37"/>
      <c r="O101" s="37"/>
      <c r="P101" s="37"/>
      <c r="Q101" s="37"/>
      <c r="R101" s="37"/>
      <c r="S101" s="37"/>
      <c r="T101" s="37"/>
      <c r="U101" s="37"/>
      <c r="V101" s="37"/>
      <c r="W101" s="37"/>
      <c r="X101" s="64"/>
    </row>
    <row r="102" spans="12:24" x14ac:dyDescent="0.3">
      <c r="L102" s="36"/>
      <c r="M102" s="50"/>
      <c r="N102" s="50"/>
      <c r="O102" s="50"/>
      <c r="P102" s="50"/>
      <c r="Q102" s="50"/>
      <c r="R102" s="50"/>
      <c r="S102" s="50"/>
      <c r="T102" s="50"/>
      <c r="U102" s="50"/>
      <c r="V102" s="50"/>
      <c r="W102" s="50"/>
      <c r="X102" s="64"/>
    </row>
    <row r="103" spans="12:24" x14ac:dyDescent="0.3">
      <c r="L103" s="36"/>
      <c r="M103" s="50"/>
      <c r="N103" s="50"/>
      <c r="O103" s="50"/>
      <c r="P103" s="50"/>
      <c r="Q103" s="50"/>
      <c r="R103" s="50"/>
      <c r="S103" s="50"/>
      <c r="T103" s="50"/>
      <c r="U103" s="50"/>
      <c r="V103" s="50"/>
      <c r="W103" s="50"/>
      <c r="X103" s="64"/>
    </row>
    <row r="104" spans="12:24" x14ac:dyDescent="0.3">
      <c r="L104" s="36"/>
      <c r="M104" s="50"/>
      <c r="N104" s="50"/>
      <c r="O104" s="50"/>
      <c r="P104" s="50"/>
      <c r="Q104" s="50"/>
      <c r="R104" s="50"/>
      <c r="S104" s="50"/>
      <c r="T104" s="50"/>
      <c r="U104" s="50"/>
      <c r="V104" s="50"/>
      <c r="W104" s="50"/>
      <c r="X104" s="64"/>
    </row>
    <row r="105" spans="12:24" x14ac:dyDescent="0.3">
      <c r="L105" s="36"/>
      <c r="M105" s="50"/>
      <c r="N105" s="50"/>
      <c r="O105" s="50"/>
      <c r="P105" s="50"/>
      <c r="Q105" s="50"/>
      <c r="R105" s="50"/>
      <c r="S105" s="50"/>
      <c r="T105" s="50"/>
      <c r="U105" s="50"/>
      <c r="V105" s="50"/>
      <c r="W105" s="50"/>
      <c r="X105" s="64"/>
    </row>
    <row r="106" spans="12:24" x14ac:dyDescent="0.3">
      <c r="L106" s="36"/>
      <c r="M106" s="50"/>
      <c r="N106" s="50"/>
      <c r="O106" s="50"/>
      <c r="P106" s="50"/>
      <c r="Q106" s="50"/>
      <c r="R106" s="50"/>
      <c r="S106" s="50"/>
      <c r="T106" s="50"/>
      <c r="U106" s="50"/>
      <c r="V106" s="50"/>
      <c r="W106" s="50"/>
      <c r="X106" s="64"/>
    </row>
    <row r="107" spans="12:24" x14ac:dyDescent="0.3">
      <c r="L107" s="36"/>
      <c r="M107" s="50"/>
      <c r="N107" s="50"/>
      <c r="O107" s="50"/>
      <c r="P107" s="50"/>
      <c r="Q107" s="50"/>
      <c r="R107" s="50"/>
      <c r="S107" s="50"/>
      <c r="T107" s="50"/>
      <c r="U107" s="50"/>
      <c r="V107" s="50"/>
      <c r="W107" s="50"/>
      <c r="X107" s="64"/>
    </row>
    <row r="108" spans="12:24" x14ac:dyDescent="0.3">
      <c r="L108" s="36"/>
      <c r="M108" s="50"/>
      <c r="N108" s="50"/>
      <c r="O108" s="50"/>
      <c r="P108" s="50"/>
      <c r="Q108" s="50"/>
      <c r="R108" s="50"/>
      <c r="S108" s="50"/>
      <c r="T108" s="50"/>
      <c r="U108" s="50"/>
      <c r="V108" s="50"/>
      <c r="W108" s="50"/>
      <c r="X108" s="64"/>
    </row>
    <row r="109" spans="12:24" x14ac:dyDescent="0.3">
      <c r="L109" s="36"/>
      <c r="M109" s="50"/>
      <c r="N109" s="50"/>
      <c r="O109" s="50"/>
      <c r="P109" s="50"/>
      <c r="Q109" s="50"/>
      <c r="R109" s="50"/>
      <c r="S109" s="50"/>
      <c r="T109" s="50"/>
      <c r="U109" s="50"/>
      <c r="V109" s="50"/>
      <c r="W109" s="50"/>
      <c r="X109" s="64"/>
    </row>
    <row r="110" spans="12:24" x14ac:dyDescent="0.3">
      <c r="L110" s="36"/>
      <c r="M110" s="50"/>
      <c r="N110" s="50"/>
      <c r="O110" s="50"/>
      <c r="P110" s="50"/>
      <c r="Q110" s="50"/>
      <c r="R110" s="50"/>
      <c r="S110" s="50"/>
      <c r="T110" s="50"/>
      <c r="U110" s="50"/>
      <c r="V110" s="50"/>
      <c r="W110" s="50"/>
      <c r="X110" s="64"/>
    </row>
    <row r="111" spans="12:24" x14ac:dyDescent="0.3">
      <c r="L111" s="36"/>
      <c r="M111" s="50"/>
      <c r="N111" s="50"/>
      <c r="O111" s="50"/>
      <c r="P111" s="50"/>
      <c r="Q111" s="50"/>
      <c r="R111" s="50"/>
      <c r="S111" s="50"/>
      <c r="T111" s="50"/>
      <c r="U111" s="50"/>
      <c r="V111" s="50"/>
      <c r="W111" s="50"/>
      <c r="X111" s="64"/>
    </row>
    <row r="112" spans="12:24" x14ac:dyDescent="0.3">
      <c r="L112" s="36"/>
      <c r="M112" s="50"/>
      <c r="N112" s="50"/>
      <c r="O112" s="50"/>
      <c r="P112" s="50"/>
      <c r="Q112" s="50"/>
      <c r="R112" s="50"/>
      <c r="S112" s="50"/>
      <c r="T112" s="50"/>
      <c r="U112" s="50"/>
      <c r="V112" s="50"/>
      <c r="W112" s="50"/>
      <c r="X112" s="64"/>
    </row>
    <row r="113" spans="12:24" x14ac:dyDescent="0.3">
      <c r="L113" s="36"/>
      <c r="M113" s="50"/>
      <c r="N113" s="50"/>
      <c r="O113" s="50"/>
      <c r="P113" s="50"/>
      <c r="Q113" s="50"/>
      <c r="R113" s="50"/>
      <c r="S113" s="50"/>
      <c r="T113" s="50"/>
      <c r="U113" s="50"/>
      <c r="V113" s="50"/>
      <c r="W113" s="50"/>
      <c r="X113" s="64"/>
    </row>
    <row r="114" spans="12:24" x14ac:dyDescent="0.3">
      <c r="L114" s="36"/>
      <c r="M114" s="50"/>
      <c r="N114" s="50"/>
      <c r="O114" s="50"/>
      <c r="P114" s="50"/>
      <c r="Q114" s="50"/>
      <c r="R114" s="50"/>
      <c r="S114" s="50"/>
      <c r="T114" s="50"/>
      <c r="U114" s="50"/>
      <c r="V114" s="50"/>
      <c r="W114" s="50"/>
      <c r="X114" s="64"/>
    </row>
    <row r="115" spans="12:24" x14ac:dyDescent="0.3">
      <c r="L115" s="36"/>
      <c r="M115" s="50"/>
      <c r="N115" s="50"/>
      <c r="O115" s="50"/>
      <c r="P115" s="50"/>
      <c r="Q115" s="50"/>
      <c r="R115" s="50"/>
      <c r="S115" s="50"/>
      <c r="T115" s="50"/>
      <c r="U115" s="50"/>
      <c r="V115" s="50"/>
      <c r="W115" s="50"/>
      <c r="X115" s="64"/>
    </row>
    <row r="116" spans="12:24" x14ac:dyDescent="0.3">
      <c r="L116" s="36"/>
      <c r="M116" s="50"/>
      <c r="N116" s="50"/>
      <c r="O116" s="50"/>
      <c r="P116" s="50"/>
      <c r="Q116" s="50"/>
      <c r="R116" s="50"/>
      <c r="S116" s="50"/>
      <c r="T116" s="50"/>
      <c r="U116" s="50"/>
      <c r="V116" s="50"/>
      <c r="W116" s="50"/>
      <c r="X116" s="64"/>
    </row>
    <row r="117" spans="12:24" x14ac:dyDescent="0.3">
      <c r="L117" s="52"/>
      <c r="M117" s="50"/>
      <c r="N117" s="50"/>
      <c r="O117" s="50"/>
      <c r="P117" s="50"/>
      <c r="Q117" s="50"/>
      <c r="R117" s="50"/>
      <c r="S117" s="50"/>
      <c r="T117" s="50"/>
      <c r="U117" s="50"/>
      <c r="V117" s="50"/>
      <c r="W117" s="50"/>
      <c r="X117" s="64"/>
    </row>
    <row r="118" spans="12:24" x14ac:dyDescent="0.3">
      <c r="L118" s="36"/>
      <c r="M118" s="50"/>
      <c r="N118" s="50"/>
      <c r="O118" s="50"/>
      <c r="P118" s="50"/>
      <c r="Q118" s="50"/>
      <c r="R118" s="50"/>
      <c r="S118" s="50"/>
      <c r="T118" s="50"/>
      <c r="U118" s="50"/>
      <c r="V118" s="50"/>
      <c r="W118" s="50"/>
      <c r="X118" s="64"/>
    </row>
    <row r="119" spans="12:24" x14ac:dyDescent="0.3">
      <c r="L119" s="36"/>
      <c r="M119" s="50"/>
      <c r="N119" s="50"/>
      <c r="O119" s="50"/>
      <c r="P119" s="50"/>
      <c r="Q119" s="50"/>
      <c r="R119" s="50"/>
      <c r="S119" s="50"/>
      <c r="T119" s="50"/>
      <c r="U119" s="50"/>
      <c r="V119" s="50"/>
      <c r="W119" s="50"/>
      <c r="X119" s="64"/>
    </row>
    <row r="120" spans="12:24" x14ac:dyDescent="0.3">
      <c r="L120" s="36"/>
      <c r="M120" s="50"/>
      <c r="N120" s="50"/>
      <c r="O120" s="50"/>
      <c r="P120" s="50"/>
      <c r="Q120" s="50"/>
      <c r="R120" s="50"/>
      <c r="S120" s="50"/>
      <c r="T120" s="50"/>
      <c r="U120" s="50"/>
      <c r="V120" s="50"/>
      <c r="W120" s="50"/>
      <c r="X120" s="64"/>
    </row>
    <row r="121" spans="12:24" x14ac:dyDescent="0.3">
      <c r="L121" s="36"/>
      <c r="M121" s="50"/>
      <c r="N121" s="50"/>
      <c r="O121" s="50"/>
      <c r="P121" s="50"/>
      <c r="Q121" s="50"/>
      <c r="R121" s="50"/>
      <c r="S121" s="50"/>
      <c r="T121" s="50"/>
      <c r="U121" s="50"/>
      <c r="V121" s="50"/>
      <c r="W121" s="50"/>
      <c r="X121" s="64"/>
    </row>
    <row r="122" spans="12:24" x14ac:dyDescent="0.3">
      <c r="L122" s="36"/>
      <c r="M122" s="50"/>
      <c r="N122" s="50"/>
      <c r="O122" s="50"/>
      <c r="P122" s="50"/>
      <c r="Q122" s="50"/>
      <c r="R122" s="50"/>
      <c r="S122" s="50"/>
      <c r="T122" s="50"/>
      <c r="U122" s="50"/>
      <c r="V122" s="50"/>
      <c r="W122" s="50"/>
      <c r="X122" s="64"/>
    </row>
    <row r="123" spans="12:24" x14ac:dyDescent="0.3">
      <c r="L123" s="36"/>
      <c r="M123" s="50"/>
      <c r="N123" s="50"/>
      <c r="O123" s="50"/>
      <c r="P123" s="50"/>
      <c r="Q123" s="50"/>
      <c r="R123" s="50"/>
      <c r="S123" s="50"/>
      <c r="T123" s="50"/>
      <c r="U123" s="50"/>
      <c r="V123" s="50"/>
      <c r="W123" s="50"/>
      <c r="X123" s="64"/>
    </row>
    <row r="124" spans="12:24" x14ac:dyDescent="0.3">
      <c r="L124" s="36"/>
      <c r="M124" s="50"/>
      <c r="N124" s="50"/>
      <c r="O124" s="50"/>
      <c r="P124" s="50"/>
      <c r="Q124" s="50"/>
      <c r="R124" s="50"/>
      <c r="S124" s="50"/>
      <c r="T124" s="50"/>
      <c r="U124" s="50"/>
      <c r="V124" s="50"/>
      <c r="W124" s="50"/>
      <c r="X124" s="64"/>
    </row>
    <row r="125" spans="12:24" x14ac:dyDescent="0.3">
      <c r="L125" s="36"/>
      <c r="M125" s="50"/>
      <c r="N125" s="50"/>
      <c r="O125" s="50"/>
      <c r="P125" s="50"/>
      <c r="Q125" s="50"/>
      <c r="R125" s="50"/>
      <c r="S125" s="50"/>
      <c r="T125" s="50"/>
      <c r="U125" s="50"/>
      <c r="V125" s="50"/>
      <c r="W125" s="50"/>
      <c r="X125" s="64"/>
    </row>
    <row r="126" spans="12:24" x14ac:dyDescent="0.3">
      <c r="L126" s="36"/>
      <c r="M126" s="50"/>
      <c r="N126" s="50"/>
      <c r="O126" s="50"/>
      <c r="P126" s="50"/>
      <c r="Q126" s="50"/>
      <c r="R126" s="50"/>
      <c r="S126" s="50"/>
      <c r="T126" s="50"/>
      <c r="U126" s="50"/>
      <c r="V126" s="50"/>
      <c r="W126" s="50"/>
      <c r="X126" s="64"/>
    </row>
    <row r="127" spans="12:24" x14ac:dyDescent="0.3">
      <c r="L127" s="36"/>
      <c r="M127" s="50"/>
      <c r="N127" s="50"/>
      <c r="O127" s="50"/>
      <c r="P127" s="50"/>
      <c r="Q127" s="50"/>
      <c r="R127" s="50"/>
      <c r="S127" s="50"/>
      <c r="T127" s="50"/>
      <c r="U127" s="50"/>
      <c r="V127" s="50"/>
      <c r="W127" s="50"/>
      <c r="X127" s="64"/>
    </row>
    <row r="128" spans="12:24" x14ac:dyDescent="0.3">
      <c r="L128" s="36"/>
      <c r="M128" s="50"/>
      <c r="N128" s="50"/>
      <c r="O128" s="50"/>
      <c r="P128" s="50"/>
      <c r="Q128" s="50"/>
      <c r="R128" s="50"/>
      <c r="S128" s="50"/>
      <c r="T128" s="50"/>
      <c r="U128" s="50"/>
      <c r="V128" s="50"/>
      <c r="W128" s="50"/>
      <c r="X128" s="64"/>
    </row>
    <row r="129" spans="12:24" x14ac:dyDescent="0.3">
      <c r="L129" s="36"/>
      <c r="M129" s="50"/>
      <c r="N129" s="50"/>
      <c r="O129" s="50"/>
      <c r="P129" s="50"/>
      <c r="Q129" s="50"/>
      <c r="R129" s="50"/>
      <c r="S129" s="50"/>
      <c r="T129" s="50"/>
      <c r="U129" s="50"/>
      <c r="V129" s="50"/>
      <c r="W129" s="50"/>
      <c r="X129" s="64"/>
    </row>
    <row r="130" spans="12:24" x14ac:dyDescent="0.3">
      <c r="L130" s="36"/>
      <c r="M130" s="50"/>
      <c r="N130" s="50"/>
      <c r="O130" s="50"/>
      <c r="P130" s="50"/>
      <c r="Q130" s="50"/>
      <c r="R130" s="50"/>
      <c r="S130" s="50"/>
      <c r="T130" s="50"/>
      <c r="U130" s="50"/>
      <c r="V130" s="50"/>
      <c r="W130" s="50"/>
      <c r="X130" s="64"/>
    </row>
    <row r="131" spans="12:24" x14ac:dyDescent="0.3">
      <c r="L131" s="36"/>
      <c r="M131" s="50"/>
      <c r="N131" s="50"/>
      <c r="O131" s="50"/>
      <c r="P131" s="50"/>
      <c r="Q131" s="50"/>
      <c r="R131" s="50"/>
      <c r="S131" s="50"/>
      <c r="T131" s="50"/>
      <c r="U131" s="50"/>
      <c r="V131" s="50"/>
      <c r="W131" s="50"/>
      <c r="X131" s="64"/>
    </row>
    <row r="132" spans="12:24" x14ac:dyDescent="0.3">
      <c r="L132" s="36"/>
      <c r="M132" s="50"/>
      <c r="N132" s="50"/>
      <c r="O132" s="50"/>
      <c r="P132" s="50"/>
      <c r="Q132" s="50"/>
      <c r="R132" s="50"/>
      <c r="S132" s="50"/>
      <c r="T132" s="50"/>
      <c r="U132" s="50"/>
      <c r="V132" s="50"/>
      <c r="W132" s="50"/>
      <c r="X132" s="64"/>
    </row>
    <row r="133" spans="12:24" x14ac:dyDescent="0.3">
      <c r="L133" s="36"/>
      <c r="M133" s="50"/>
      <c r="N133" s="50"/>
      <c r="O133" s="50"/>
      <c r="P133" s="50"/>
      <c r="Q133" s="50"/>
      <c r="R133" s="50"/>
      <c r="S133" s="50"/>
      <c r="T133" s="50"/>
      <c r="U133" s="50"/>
      <c r="V133" s="50"/>
      <c r="W133" s="50"/>
      <c r="X133" s="64"/>
    </row>
    <row r="134" spans="12:24" x14ac:dyDescent="0.3">
      <c r="L134" s="36"/>
      <c r="M134" s="50"/>
      <c r="N134" s="50"/>
      <c r="O134" s="50"/>
      <c r="P134" s="50"/>
      <c r="Q134" s="50"/>
      <c r="R134" s="50"/>
      <c r="S134" s="50"/>
      <c r="T134" s="50"/>
      <c r="U134" s="50"/>
      <c r="V134" s="50"/>
      <c r="W134" s="50"/>
      <c r="X134" s="64"/>
    </row>
    <row r="135" spans="12:24" x14ac:dyDescent="0.3">
      <c r="L135" s="36"/>
      <c r="M135" s="50"/>
      <c r="N135" s="50"/>
      <c r="O135" s="50"/>
      <c r="P135" s="50"/>
      <c r="Q135" s="50"/>
      <c r="R135" s="50"/>
      <c r="S135" s="50"/>
      <c r="T135" s="50"/>
      <c r="U135" s="50"/>
      <c r="V135" s="50"/>
      <c r="W135" s="50"/>
      <c r="X135" s="64"/>
    </row>
    <row r="136" spans="12:24" x14ac:dyDescent="0.3">
      <c r="L136" s="36"/>
      <c r="M136" s="50"/>
      <c r="N136" s="50"/>
      <c r="O136" s="50"/>
      <c r="P136" s="50"/>
      <c r="Q136" s="50"/>
      <c r="R136" s="50"/>
      <c r="S136" s="50"/>
      <c r="T136" s="50"/>
      <c r="U136" s="50"/>
      <c r="V136" s="50"/>
      <c r="W136" s="50"/>
      <c r="X136" s="64"/>
    </row>
    <row r="137" spans="12:24" x14ac:dyDescent="0.3">
      <c r="L137" s="36"/>
      <c r="M137" s="50"/>
      <c r="N137" s="50"/>
      <c r="O137" s="50"/>
      <c r="P137" s="50"/>
      <c r="Q137" s="50"/>
      <c r="R137" s="50"/>
      <c r="S137" s="50"/>
      <c r="T137" s="50"/>
      <c r="U137" s="50"/>
      <c r="V137" s="50"/>
      <c r="W137" s="50"/>
      <c r="X137" s="64"/>
    </row>
    <row r="138" spans="12:24" x14ac:dyDescent="0.3">
      <c r="L138" s="36"/>
      <c r="M138" s="50"/>
      <c r="N138" s="50"/>
      <c r="O138" s="50"/>
      <c r="P138" s="50"/>
      <c r="Q138" s="50"/>
      <c r="R138" s="50"/>
      <c r="S138" s="50"/>
      <c r="T138" s="50"/>
      <c r="U138" s="50"/>
      <c r="V138" s="50"/>
      <c r="W138" s="50"/>
      <c r="X138" s="64"/>
    </row>
    <row r="139" spans="12:24" x14ac:dyDescent="0.3">
      <c r="L139" s="36"/>
      <c r="M139" s="50"/>
      <c r="N139" s="50"/>
      <c r="O139" s="50"/>
      <c r="P139" s="50"/>
      <c r="Q139" s="50"/>
      <c r="R139" s="50"/>
      <c r="S139" s="50"/>
      <c r="T139" s="50"/>
      <c r="U139" s="50"/>
      <c r="V139" s="50"/>
      <c r="W139" s="50"/>
      <c r="X139" s="64"/>
    </row>
    <row r="140" spans="12:24" x14ac:dyDescent="0.3">
      <c r="L140" s="36"/>
      <c r="M140" s="50"/>
      <c r="N140" s="50"/>
      <c r="O140" s="50"/>
      <c r="P140" s="50"/>
      <c r="Q140" s="50"/>
      <c r="R140" s="50"/>
      <c r="S140" s="50"/>
      <c r="T140" s="50"/>
      <c r="U140" s="50"/>
      <c r="V140" s="50"/>
      <c r="W140" s="50"/>
      <c r="X140" s="64"/>
    </row>
    <row r="141" spans="12:24" x14ac:dyDescent="0.3">
      <c r="L141" s="36"/>
      <c r="M141" s="50"/>
      <c r="N141" s="50"/>
      <c r="O141" s="50"/>
      <c r="P141" s="50"/>
      <c r="Q141" s="50"/>
      <c r="R141" s="50"/>
      <c r="S141" s="50"/>
      <c r="T141" s="50"/>
      <c r="U141" s="50"/>
      <c r="V141" s="50"/>
      <c r="W141" s="50"/>
      <c r="X141" s="64"/>
    </row>
    <row r="142" spans="12:24" x14ac:dyDescent="0.3">
      <c r="L142" s="36"/>
      <c r="M142" s="50"/>
      <c r="N142" s="50"/>
      <c r="O142" s="50"/>
      <c r="P142" s="50"/>
      <c r="Q142" s="50"/>
      <c r="R142" s="50"/>
      <c r="S142" s="50"/>
      <c r="T142" s="50"/>
      <c r="U142" s="50"/>
      <c r="V142" s="50"/>
      <c r="W142" s="50"/>
      <c r="X142" s="64"/>
    </row>
    <row r="143" spans="12:24" x14ac:dyDescent="0.3">
      <c r="L143" s="36"/>
      <c r="M143" s="50"/>
      <c r="N143" s="50"/>
      <c r="O143" s="50"/>
      <c r="P143" s="50"/>
      <c r="Q143" s="50"/>
      <c r="R143" s="50"/>
      <c r="S143" s="50"/>
      <c r="T143" s="50"/>
      <c r="U143" s="50"/>
      <c r="V143" s="50"/>
      <c r="W143" s="50"/>
      <c r="X143" s="64"/>
    </row>
    <row r="144" spans="12:24" x14ac:dyDescent="0.3">
      <c r="L144" s="36"/>
      <c r="M144" s="50"/>
      <c r="N144" s="50"/>
      <c r="O144" s="50"/>
      <c r="P144" s="50"/>
      <c r="Q144" s="50"/>
      <c r="R144" s="50"/>
      <c r="S144" s="50"/>
      <c r="T144" s="50"/>
      <c r="U144" s="50"/>
      <c r="V144" s="50"/>
      <c r="W144" s="50"/>
      <c r="X144" s="64"/>
    </row>
    <row r="145" spans="12:24" x14ac:dyDescent="0.3">
      <c r="L145" s="36"/>
      <c r="M145" s="50"/>
      <c r="N145" s="50"/>
      <c r="O145" s="50"/>
      <c r="P145" s="50"/>
      <c r="Q145" s="50"/>
      <c r="R145" s="50"/>
      <c r="S145" s="50"/>
      <c r="T145" s="50"/>
      <c r="U145" s="50"/>
      <c r="V145" s="50"/>
      <c r="W145" s="50"/>
      <c r="X145" s="64"/>
    </row>
    <row r="146" spans="12:24" x14ac:dyDescent="0.3">
      <c r="L146" s="36"/>
      <c r="M146" s="50"/>
      <c r="N146" s="50"/>
      <c r="O146" s="50"/>
      <c r="P146" s="50"/>
      <c r="Q146" s="50"/>
      <c r="R146" s="50"/>
      <c r="S146" s="50"/>
      <c r="T146" s="50"/>
      <c r="U146" s="50"/>
      <c r="V146" s="50"/>
      <c r="W146" s="50"/>
      <c r="X146" s="64"/>
    </row>
    <row r="147" spans="12:24" x14ac:dyDescent="0.3">
      <c r="L147" s="36"/>
      <c r="M147" s="50"/>
      <c r="N147" s="50"/>
      <c r="O147" s="50"/>
      <c r="P147" s="50"/>
      <c r="Q147" s="50"/>
      <c r="R147" s="50"/>
      <c r="S147" s="50"/>
      <c r="T147" s="50"/>
      <c r="U147" s="50"/>
      <c r="V147" s="50"/>
      <c r="W147" s="50"/>
      <c r="X147" s="64"/>
    </row>
    <row r="148" spans="12:24" x14ac:dyDescent="0.3">
      <c r="L148" s="36"/>
      <c r="M148" s="50"/>
      <c r="N148" s="50"/>
      <c r="O148" s="50"/>
      <c r="P148" s="50"/>
      <c r="Q148" s="50"/>
      <c r="R148" s="50"/>
      <c r="S148" s="50"/>
      <c r="T148" s="50"/>
      <c r="U148" s="50"/>
      <c r="V148" s="50"/>
      <c r="W148" s="50"/>
      <c r="X148" s="64"/>
    </row>
    <row r="149" spans="12:24" x14ac:dyDescent="0.3">
      <c r="L149" s="36"/>
      <c r="M149" s="50"/>
      <c r="N149" s="50"/>
      <c r="O149" s="50"/>
      <c r="P149" s="50"/>
      <c r="Q149" s="50"/>
      <c r="R149" s="50"/>
      <c r="S149" s="50"/>
      <c r="T149" s="50"/>
      <c r="U149" s="50"/>
      <c r="V149" s="50"/>
      <c r="W149" s="50"/>
      <c r="X149" s="64"/>
    </row>
    <row r="150" spans="12:24" x14ac:dyDescent="0.3">
      <c r="L150" s="36"/>
      <c r="M150" s="50"/>
      <c r="N150" s="50"/>
      <c r="O150" s="50"/>
      <c r="P150" s="50"/>
      <c r="Q150" s="50"/>
      <c r="R150" s="50"/>
      <c r="S150" s="50"/>
      <c r="T150" s="50"/>
      <c r="U150" s="50"/>
      <c r="V150" s="50"/>
      <c r="W150" s="50"/>
      <c r="X150" s="64"/>
    </row>
    <row r="151" spans="12:24" x14ac:dyDescent="0.3">
      <c r="L151" s="36"/>
      <c r="M151" s="50"/>
      <c r="N151" s="50"/>
      <c r="O151" s="50"/>
      <c r="P151" s="50"/>
      <c r="Q151" s="50"/>
      <c r="R151" s="50"/>
      <c r="S151" s="50"/>
      <c r="T151" s="50"/>
      <c r="U151" s="50"/>
      <c r="V151" s="50"/>
      <c r="W151" s="50"/>
      <c r="X151" s="64"/>
    </row>
    <row r="152" spans="12:24" x14ac:dyDescent="0.3">
      <c r="L152" s="36"/>
      <c r="M152" s="50"/>
      <c r="N152" s="50"/>
      <c r="O152" s="50"/>
      <c r="P152" s="50"/>
      <c r="Q152" s="50"/>
      <c r="R152" s="50"/>
      <c r="S152" s="50"/>
      <c r="T152" s="50"/>
      <c r="U152" s="50"/>
      <c r="V152" s="50"/>
      <c r="W152" s="50"/>
      <c r="X152" s="64"/>
    </row>
    <row r="153" spans="12:24" x14ac:dyDescent="0.3">
      <c r="L153" s="36"/>
      <c r="M153" s="50"/>
      <c r="N153" s="50"/>
      <c r="O153" s="50"/>
      <c r="P153" s="50"/>
      <c r="Q153" s="50"/>
      <c r="R153" s="50"/>
      <c r="S153" s="50"/>
      <c r="T153" s="50"/>
      <c r="U153" s="50"/>
      <c r="V153" s="50"/>
      <c r="W153" s="50"/>
      <c r="X153" s="64"/>
    </row>
    <row r="154" spans="12:24" x14ac:dyDescent="0.3">
      <c r="L154" s="36"/>
      <c r="M154" s="50"/>
      <c r="N154" s="50"/>
      <c r="O154" s="50"/>
      <c r="P154" s="50"/>
      <c r="Q154" s="50"/>
      <c r="R154" s="50"/>
      <c r="S154" s="50"/>
      <c r="T154" s="50"/>
      <c r="U154" s="50"/>
      <c r="V154" s="50"/>
      <c r="W154" s="50"/>
      <c r="X154" s="64"/>
    </row>
    <row r="155" spans="12:24" x14ac:dyDescent="0.3">
      <c r="L155" s="36"/>
      <c r="M155" s="50"/>
      <c r="N155" s="50"/>
      <c r="O155" s="50"/>
      <c r="P155" s="50"/>
      <c r="Q155" s="50"/>
      <c r="R155" s="50"/>
      <c r="S155" s="50"/>
      <c r="T155" s="50"/>
      <c r="U155" s="50"/>
      <c r="V155" s="50"/>
      <c r="W155" s="50"/>
      <c r="X155" s="64"/>
    </row>
    <row r="156" spans="12:24" x14ac:dyDescent="0.3">
      <c r="L156" s="36"/>
      <c r="M156" s="50"/>
      <c r="N156" s="50"/>
      <c r="O156" s="50"/>
      <c r="P156" s="50"/>
      <c r="Q156" s="50"/>
      <c r="R156" s="50"/>
      <c r="S156" s="50"/>
      <c r="T156" s="50"/>
      <c r="U156" s="50"/>
      <c r="V156" s="50"/>
      <c r="W156" s="50"/>
      <c r="X156" s="64"/>
    </row>
    <row r="157" spans="12:24" x14ac:dyDescent="0.3">
      <c r="L157" s="36"/>
      <c r="M157" s="50"/>
      <c r="N157" s="50"/>
      <c r="O157" s="50"/>
      <c r="P157" s="50"/>
      <c r="Q157" s="50"/>
      <c r="R157" s="50"/>
      <c r="S157" s="50"/>
      <c r="T157" s="50"/>
      <c r="U157" s="50"/>
      <c r="V157" s="50"/>
      <c r="W157" s="50"/>
      <c r="X157" s="64"/>
    </row>
    <row r="158" spans="12:24" x14ac:dyDescent="0.3">
      <c r="L158" s="36"/>
      <c r="M158" s="50"/>
      <c r="N158" s="50"/>
      <c r="O158" s="50"/>
      <c r="P158" s="50"/>
      <c r="Q158" s="50"/>
      <c r="R158" s="50"/>
      <c r="S158" s="50"/>
      <c r="T158" s="50"/>
      <c r="U158" s="50"/>
      <c r="V158" s="50"/>
      <c r="W158" s="50"/>
      <c r="X158" s="64"/>
    </row>
    <row r="159" spans="12:24" x14ac:dyDescent="0.3">
      <c r="L159" s="36"/>
      <c r="M159" s="50"/>
      <c r="N159" s="50"/>
      <c r="O159" s="50"/>
      <c r="P159" s="50"/>
      <c r="Q159" s="50"/>
      <c r="R159" s="50"/>
      <c r="S159" s="50"/>
      <c r="T159" s="50"/>
      <c r="U159" s="50"/>
      <c r="V159" s="50"/>
      <c r="W159" s="50"/>
      <c r="X159" s="64"/>
    </row>
    <row r="160" spans="12:24" x14ac:dyDescent="0.3">
      <c r="L160" s="36"/>
      <c r="M160" s="50"/>
      <c r="N160" s="50"/>
      <c r="O160" s="50"/>
      <c r="P160" s="50"/>
      <c r="Q160" s="50"/>
      <c r="R160" s="50"/>
      <c r="S160" s="50"/>
      <c r="T160" s="50"/>
      <c r="U160" s="50"/>
      <c r="V160" s="50"/>
      <c r="W160" s="50"/>
      <c r="X160" s="64"/>
    </row>
    <row r="161" spans="12:24" x14ac:dyDescent="0.3">
      <c r="L161" s="36"/>
      <c r="M161" s="50"/>
      <c r="N161" s="50"/>
      <c r="O161" s="50"/>
      <c r="P161" s="50"/>
      <c r="Q161" s="50"/>
      <c r="R161" s="50"/>
      <c r="S161" s="50"/>
      <c r="T161" s="50"/>
      <c r="U161" s="50"/>
      <c r="V161" s="50"/>
      <c r="W161" s="50"/>
      <c r="X161" s="64"/>
    </row>
    <row r="162" spans="12:24" x14ac:dyDescent="0.3">
      <c r="L162" s="36"/>
      <c r="M162" s="50"/>
      <c r="N162" s="50"/>
      <c r="O162" s="50"/>
      <c r="P162" s="50"/>
      <c r="Q162" s="50"/>
      <c r="R162" s="50"/>
      <c r="S162" s="50"/>
      <c r="T162" s="50"/>
      <c r="U162" s="50"/>
      <c r="V162" s="50"/>
      <c r="W162" s="50"/>
      <c r="X162" s="64"/>
    </row>
    <row r="163" spans="12:24" x14ac:dyDescent="0.3">
      <c r="L163" s="36"/>
      <c r="M163" s="50"/>
      <c r="N163" s="50"/>
      <c r="O163" s="50"/>
      <c r="P163" s="50"/>
      <c r="Q163" s="50"/>
      <c r="R163" s="50"/>
      <c r="S163" s="50"/>
      <c r="T163" s="50"/>
      <c r="U163" s="50"/>
      <c r="V163" s="50"/>
      <c r="W163" s="50"/>
      <c r="X163" s="64"/>
    </row>
    <row r="164" spans="12:24" x14ac:dyDescent="0.3">
      <c r="L164" s="36"/>
      <c r="M164" s="50"/>
      <c r="N164" s="50"/>
      <c r="O164" s="50"/>
      <c r="P164" s="50"/>
      <c r="Q164" s="50"/>
      <c r="R164" s="50"/>
      <c r="S164" s="50"/>
      <c r="T164" s="50"/>
      <c r="U164" s="50"/>
      <c r="V164" s="50"/>
      <c r="W164" s="50"/>
      <c r="X164" s="64"/>
    </row>
    <row r="165" spans="12:24" x14ac:dyDescent="0.3">
      <c r="L165" s="36"/>
      <c r="M165" s="50"/>
      <c r="N165" s="50"/>
      <c r="O165" s="50"/>
      <c r="P165" s="50"/>
      <c r="Q165" s="50"/>
      <c r="R165" s="50"/>
      <c r="S165" s="50"/>
      <c r="T165" s="50"/>
      <c r="U165" s="50"/>
      <c r="V165" s="50"/>
      <c r="W165" s="50"/>
      <c r="X165" s="64"/>
    </row>
    <row r="166" spans="12:24" x14ac:dyDescent="0.3">
      <c r="L166" s="36"/>
      <c r="M166" s="50"/>
      <c r="N166" s="50"/>
      <c r="O166" s="50"/>
      <c r="P166" s="50"/>
      <c r="Q166" s="50"/>
      <c r="R166" s="50"/>
      <c r="S166" s="50"/>
      <c r="T166" s="50"/>
      <c r="U166" s="50"/>
      <c r="V166" s="50"/>
      <c r="W166" s="50"/>
      <c r="X166" s="64"/>
    </row>
    <row r="167" spans="12:24" x14ac:dyDescent="0.3">
      <c r="L167" s="36"/>
      <c r="M167" s="50"/>
      <c r="N167" s="50"/>
      <c r="O167" s="50"/>
      <c r="P167" s="50"/>
      <c r="Q167" s="50"/>
      <c r="R167" s="50"/>
      <c r="S167" s="50"/>
      <c r="T167" s="50"/>
      <c r="U167" s="50"/>
      <c r="V167" s="50"/>
      <c r="W167" s="50"/>
      <c r="X167" s="64"/>
    </row>
    <row r="168" spans="12:24" x14ac:dyDescent="0.3">
      <c r="L168" s="36"/>
      <c r="M168" s="50"/>
      <c r="N168" s="50"/>
      <c r="O168" s="50"/>
      <c r="P168" s="50"/>
      <c r="Q168" s="50"/>
      <c r="R168" s="50"/>
      <c r="S168" s="50"/>
      <c r="T168" s="50"/>
      <c r="U168" s="50"/>
      <c r="V168" s="50"/>
      <c r="W168" s="50"/>
      <c r="X168" s="64"/>
    </row>
    <row r="169" spans="12:24" x14ac:dyDescent="0.3">
      <c r="L169" s="36"/>
      <c r="M169" s="50"/>
      <c r="N169" s="50"/>
      <c r="O169" s="50"/>
      <c r="P169" s="50"/>
      <c r="Q169" s="50"/>
      <c r="R169" s="50"/>
      <c r="S169" s="50"/>
      <c r="T169" s="50"/>
      <c r="U169" s="50"/>
      <c r="V169" s="50"/>
      <c r="W169" s="50"/>
      <c r="X169" s="64"/>
    </row>
    <row r="170" spans="12:24" x14ac:dyDescent="0.3">
      <c r="L170" s="36"/>
      <c r="M170" s="50"/>
      <c r="N170" s="50"/>
      <c r="O170" s="50"/>
      <c r="P170" s="50"/>
      <c r="Q170" s="50"/>
      <c r="R170" s="50"/>
      <c r="S170" s="50"/>
      <c r="T170" s="50"/>
      <c r="U170" s="50"/>
      <c r="V170" s="50"/>
      <c r="W170" s="50"/>
      <c r="X170" s="64"/>
    </row>
    <row r="171" spans="12:24" x14ac:dyDescent="0.3">
      <c r="L171" s="36"/>
      <c r="M171" s="50"/>
      <c r="N171" s="50"/>
      <c r="O171" s="50"/>
      <c r="P171" s="50"/>
      <c r="Q171" s="50"/>
      <c r="R171" s="50"/>
      <c r="S171" s="50"/>
      <c r="T171" s="50"/>
      <c r="U171" s="50"/>
      <c r="V171" s="50"/>
      <c r="W171" s="50"/>
      <c r="X171" s="64"/>
    </row>
    <row r="172" spans="12:24" x14ac:dyDescent="0.3">
      <c r="L172" s="36"/>
      <c r="M172" s="50"/>
      <c r="N172" s="50"/>
      <c r="O172" s="50"/>
      <c r="P172" s="50"/>
      <c r="Q172" s="50"/>
      <c r="R172" s="50"/>
      <c r="S172" s="50"/>
      <c r="T172" s="50"/>
      <c r="U172" s="50"/>
      <c r="V172" s="50"/>
      <c r="W172" s="50"/>
      <c r="X172" s="64"/>
    </row>
    <row r="173" spans="12:24" x14ac:dyDescent="0.3">
      <c r="L173" s="52"/>
      <c r="M173" s="50"/>
      <c r="N173" s="50"/>
      <c r="O173" s="50"/>
      <c r="P173" s="50"/>
      <c r="Q173" s="50"/>
      <c r="R173" s="50"/>
      <c r="S173" s="50"/>
      <c r="T173" s="50"/>
      <c r="U173" s="50"/>
      <c r="V173" s="50"/>
      <c r="W173" s="50"/>
      <c r="X173" s="64"/>
    </row>
    <row r="174" spans="12:24" x14ac:dyDescent="0.3">
      <c r="L174" s="36"/>
      <c r="M174" s="50"/>
      <c r="N174" s="50"/>
      <c r="O174" s="50"/>
      <c r="P174" s="50"/>
      <c r="Q174" s="50"/>
      <c r="R174" s="50"/>
      <c r="S174" s="50"/>
      <c r="T174" s="50"/>
      <c r="U174" s="50"/>
      <c r="V174" s="50"/>
      <c r="W174" s="50"/>
      <c r="X174" s="64"/>
    </row>
    <row r="175" spans="12:24" x14ac:dyDescent="0.3">
      <c r="L175" s="36"/>
      <c r="M175" s="50"/>
      <c r="N175" s="50"/>
      <c r="O175" s="50"/>
      <c r="P175" s="50"/>
      <c r="Q175" s="50"/>
      <c r="R175" s="50"/>
      <c r="S175" s="50"/>
      <c r="T175" s="50"/>
      <c r="U175" s="50"/>
      <c r="V175" s="50"/>
      <c r="W175" s="50"/>
      <c r="X175" s="64"/>
    </row>
    <row r="176" spans="12:24" x14ac:dyDescent="0.3">
      <c r="L176" s="36"/>
      <c r="M176" s="50"/>
      <c r="N176" s="50"/>
      <c r="O176" s="50"/>
      <c r="P176" s="50"/>
      <c r="Q176" s="50"/>
      <c r="R176" s="50"/>
      <c r="S176" s="50"/>
      <c r="T176" s="50"/>
      <c r="U176" s="50"/>
      <c r="V176" s="50"/>
      <c r="W176" s="50"/>
      <c r="X176" s="64"/>
    </row>
    <row r="177" spans="12:24" x14ac:dyDescent="0.3">
      <c r="L177" s="36"/>
      <c r="M177" s="50"/>
      <c r="N177" s="50"/>
      <c r="O177" s="50"/>
      <c r="P177" s="50"/>
      <c r="Q177" s="50"/>
      <c r="R177" s="50"/>
      <c r="S177" s="50"/>
      <c r="T177" s="50"/>
      <c r="U177" s="50"/>
      <c r="V177" s="50"/>
      <c r="W177" s="50"/>
      <c r="X177" s="64"/>
    </row>
    <row r="178" spans="12:24" x14ac:dyDescent="0.3">
      <c r="L178" s="36"/>
      <c r="M178" s="50"/>
      <c r="N178" s="50"/>
      <c r="O178" s="50"/>
      <c r="P178" s="50"/>
      <c r="Q178" s="50"/>
      <c r="R178" s="50"/>
      <c r="S178" s="50"/>
      <c r="T178" s="50"/>
      <c r="U178" s="50"/>
      <c r="V178" s="50"/>
      <c r="W178" s="50"/>
      <c r="X178" s="64"/>
    </row>
    <row r="179" spans="12:24" x14ac:dyDescent="0.3">
      <c r="L179" s="36"/>
      <c r="M179" s="50"/>
      <c r="N179" s="50"/>
      <c r="O179" s="50"/>
      <c r="P179" s="50"/>
      <c r="Q179" s="50"/>
      <c r="R179" s="50"/>
      <c r="S179" s="50"/>
      <c r="T179" s="50"/>
      <c r="U179" s="50"/>
      <c r="V179" s="50"/>
      <c r="W179" s="50"/>
      <c r="X179" s="64"/>
    </row>
    <row r="180" spans="12:24" x14ac:dyDescent="0.3">
      <c r="L180" s="36"/>
      <c r="M180" s="50"/>
      <c r="N180" s="50"/>
      <c r="O180" s="50"/>
      <c r="P180" s="50"/>
      <c r="Q180" s="50"/>
      <c r="R180" s="50"/>
      <c r="S180" s="50"/>
      <c r="T180" s="50"/>
      <c r="U180" s="50"/>
      <c r="V180" s="50"/>
      <c r="W180" s="50"/>
      <c r="X180" s="64"/>
    </row>
    <row r="181" spans="12:24" x14ac:dyDescent="0.3">
      <c r="L181" s="36"/>
      <c r="M181" s="50"/>
      <c r="N181" s="50"/>
      <c r="O181" s="50"/>
      <c r="P181" s="50"/>
      <c r="Q181" s="50"/>
      <c r="R181" s="50"/>
      <c r="S181" s="50"/>
      <c r="T181" s="50"/>
      <c r="U181" s="50"/>
      <c r="V181" s="50"/>
      <c r="W181" s="50"/>
      <c r="X181" s="64"/>
    </row>
    <row r="182" spans="12:24" x14ac:dyDescent="0.3">
      <c r="L182" s="36"/>
      <c r="M182" s="50"/>
      <c r="N182" s="50"/>
      <c r="O182" s="50"/>
      <c r="P182" s="50"/>
      <c r="Q182" s="50"/>
      <c r="R182" s="50"/>
      <c r="S182" s="50"/>
      <c r="T182" s="50"/>
      <c r="U182" s="50"/>
      <c r="V182" s="50"/>
      <c r="W182" s="50"/>
      <c r="X182" s="64"/>
    </row>
    <row r="183" spans="12:24" x14ac:dyDescent="0.3">
      <c r="L183" s="36"/>
      <c r="M183" s="50"/>
      <c r="N183" s="50"/>
      <c r="O183" s="50"/>
      <c r="P183" s="50"/>
      <c r="Q183" s="50"/>
      <c r="R183" s="50"/>
      <c r="S183" s="50"/>
      <c r="T183" s="50"/>
      <c r="U183" s="50"/>
      <c r="V183" s="50"/>
      <c r="W183" s="50"/>
      <c r="X183" s="64"/>
    </row>
    <row r="184" spans="12:24" x14ac:dyDescent="0.3">
      <c r="L184" s="36"/>
      <c r="M184" s="50"/>
      <c r="N184" s="50"/>
      <c r="O184" s="50"/>
      <c r="P184" s="50"/>
      <c r="Q184" s="50"/>
      <c r="R184" s="50"/>
      <c r="S184" s="50"/>
      <c r="T184" s="50"/>
      <c r="U184" s="50"/>
      <c r="V184" s="50"/>
      <c r="W184" s="50"/>
      <c r="X184" s="64"/>
    </row>
    <row r="185" spans="12:24" x14ac:dyDescent="0.3">
      <c r="L185" s="36"/>
      <c r="M185" s="50"/>
      <c r="N185" s="50"/>
      <c r="O185" s="50"/>
      <c r="P185" s="50"/>
      <c r="Q185" s="50"/>
      <c r="R185" s="50"/>
      <c r="S185" s="50"/>
      <c r="T185" s="50"/>
      <c r="U185" s="50"/>
      <c r="V185" s="50"/>
      <c r="W185" s="50"/>
      <c r="X185" s="64"/>
    </row>
    <row r="186" spans="12:24" x14ac:dyDescent="0.3">
      <c r="L186" s="36"/>
      <c r="M186" s="50"/>
      <c r="N186" s="50"/>
      <c r="O186" s="50"/>
      <c r="P186" s="50"/>
      <c r="Q186" s="50"/>
      <c r="R186" s="50"/>
      <c r="S186" s="50"/>
      <c r="T186" s="50"/>
      <c r="U186" s="50"/>
      <c r="V186" s="50"/>
      <c r="W186" s="50"/>
      <c r="X186" s="64"/>
    </row>
    <row r="187" spans="12:24" x14ac:dyDescent="0.3">
      <c r="L187" s="52"/>
      <c r="M187" s="50"/>
      <c r="N187" s="50"/>
      <c r="O187" s="50"/>
      <c r="P187" s="50"/>
      <c r="Q187" s="50"/>
      <c r="R187" s="50"/>
      <c r="S187" s="50"/>
      <c r="T187" s="50"/>
      <c r="U187" s="50"/>
      <c r="V187" s="50"/>
      <c r="W187" s="50"/>
      <c r="X187" s="64"/>
    </row>
    <row r="188" spans="12:24" x14ac:dyDescent="0.3">
      <c r="L188" s="36"/>
      <c r="M188" s="50"/>
      <c r="N188" s="50"/>
      <c r="O188" s="50"/>
      <c r="P188" s="50"/>
      <c r="Q188" s="50"/>
      <c r="R188" s="50"/>
      <c r="S188" s="50"/>
      <c r="T188" s="50"/>
      <c r="U188" s="50"/>
      <c r="V188" s="50"/>
      <c r="W188" s="50"/>
      <c r="X188" s="64"/>
    </row>
    <row r="189" spans="12:24" x14ac:dyDescent="0.3">
      <c r="L189" s="36"/>
      <c r="M189" s="50"/>
      <c r="N189" s="50"/>
      <c r="O189" s="50"/>
      <c r="P189" s="50"/>
      <c r="Q189" s="50"/>
      <c r="R189" s="50"/>
      <c r="S189" s="50"/>
      <c r="T189" s="50"/>
      <c r="U189" s="50"/>
      <c r="V189" s="50"/>
      <c r="W189" s="50"/>
      <c r="X189" s="64"/>
    </row>
    <row r="190" spans="12:24" x14ac:dyDescent="0.3">
      <c r="L190" s="36"/>
      <c r="M190" s="50"/>
      <c r="N190" s="50"/>
      <c r="O190" s="50"/>
      <c r="P190" s="50"/>
      <c r="Q190" s="50"/>
      <c r="R190" s="50"/>
      <c r="S190" s="50"/>
      <c r="T190" s="50"/>
      <c r="U190" s="50"/>
      <c r="V190" s="50"/>
      <c r="W190" s="50"/>
      <c r="X190" s="64"/>
    </row>
    <row r="191" spans="12:24" x14ac:dyDescent="0.3">
      <c r="L191" s="36"/>
      <c r="M191" s="50"/>
      <c r="N191" s="50"/>
      <c r="O191" s="50"/>
      <c r="P191" s="50"/>
      <c r="Q191" s="50"/>
      <c r="R191" s="50"/>
      <c r="S191" s="50"/>
      <c r="T191" s="50"/>
      <c r="U191" s="50"/>
      <c r="V191" s="50"/>
      <c r="W191" s="50"/>
      <c r="X191" s="64"/>
    </row>
    <row r="192" spans="12:24" x14ac:dyDescent="0.3">
      <c r="L192" s="36"/>
      <c r="M192" s="50"/>
      <c r="N192" s="50"/>
      <c r="O192" s="50"/>
      <c r="P192" s="50"/>
      <c r="Q192" s="50"/>
      <c r="R192" s="50"/>
      <c r="S192" s="50"/>
      <c r="T192" s="50"/>
      <c r="U192" s="50"/>
      <c r="V192" s="50"/>
      <c r="W192" s="50"/>
      <c r="X192" s="64"/>
    </row>
    <row r="193" spans="12:24" x14ac:dyDescent="0.3">
      <c r="L193" s="36"/>
      <c r="M193" s="50"/>
      <c r="N193" s="50"/>
      <c r="O193" s="50"/>
      <c r="P193" s="50"/>
      <c r="Q193" s="50"/>
      <c r="R193" s="50"/>
      <c r="S193" s="50"/>
      <c r="T193" s="50"/>
      <c r="U193" s="50"/>
      <c r="V193" s="50"/>
      <c r="W193" s="50"/>
      <c r="X193" s="64"/>
    </row>
    <row r="194" spans="12:24" x14ac:dyDescent="0.3">
      <c r="L194" s="52"/>
      <c r="M194" s="50"/>
      <c r="N194" s="50"/>
      <c r="O194" s="50"/>
      <c r="P194" s="50"/>
      <c r="Q194" s="50"/>
      <c r="R194" s="50"/>
      <c r="S194" s="50"/>
      <c r="T194" s="50"/>
      <c r="U194" s="50"/>
      <c r="V194" s="50"/>
      <c r="W194" s="50"/>
      <c r="X194" s="64"/>
    </row>
    <row r="195" spans="12:24" x14ac:dyDescent="0.3">
      <c r="L195" s="52"/>
      <c r="M195" s="50"/>
      <c r="N195" s="50"/>
      <c r="O195" s="50"/>
      <c r="P195" s="50"/>
      <c r="Q195" s="50"/>
      <c r="R195" s="50"/>
      <c r="S195" s="50"/>
      <c r="T195" s="50"/>
      <c r="U195" s="50"/>
      <c r="V195" s="50"/>
      <c r="W195" s="50"/>
      <c r="X195" s="64"/>
    </row>
    <row r="196" spans="12:24" x14ac:dyDescent="0.3">
      <c r="L196" s="36"/>
      <c r="M196" s="50"/>
      <c r="N196" s="50"/>
      <c r="O196" s="50"/>
      <c r="P196" s="50"/>
      <c r="Q196" s="50"/>
      <c r="R196" s="50"/>
      <c r="S196" s="50"/>
      <c r="T196" s="50"/>
      <c r="U196" s="50"/>
      <c r="V196" s="50"/>
      <c r="W196" s="50"/>
      <c r="X196" s="64"/>
    </row>
    <row r="197" spans="12:24" x14ac:dyDescent="0.3">
      <c r="L197" s="36"/>
      <c r="M197" s="50"/>
      <c r="N197" s="50"/>
      <c r="O197" s="50"/>
      <c r="P197" s="50"/>
      <c r="Q197" s="50"/>
      <c r="R197" s="50"/>
      <c r="S197" s="50"/>
      <c r="T197" s="50"/>
      <c r="U197" s="50"/>
      <c r="V197" s="50"/>
      <c r="W197" s="50"/>
      <c r="X197" s="64"/>
    </row>
    <row r="198" spans="12:24" x14ac:dyDescent="0.3">
      <c r="L198" s="36"/>
      <c r="M198" s="50"/>
      <c r="N198" s="50"/>
      <c r="O198" s="50"/>
      <c r="P198" s="50"/>
      <c r="Q198" s="50"/>
      <c r="R198" s="50"/>
      <c r="S198" s="50"/>
      <c r="T198" s="50"/>
      <c r="U198" s="50"/>
      <c r="V198" s="50"/>
      <c r="W198" s="50"/>
      <c r="X198" s="64"/>
    </row>
    <row r="199" spans="12:24" x14ac:dyDescent="0.3">
      <c r="L199" s="52"/>
      <c r="M199" s="50"/>
      <c r="N199" s="50"/>
      <c r="O199" s="50"/>
      <c r="P199" s="50"/>
      <c r="Q199" s="50"/>
      <c r="R199" s="50"/>
      <c r="S199" s="50"/>
      <c r="T199" s="50"/>
      <c r="U199" s="50"/>
      <c r="V199" s="50"/>
      <c r="W199" s="50"/>
      <c r="X199" s="64"/>
    </row>
    <row r="200" spans="12:24" x14ac:dyDescent="0.3">
      <c r="L200" s="36"/>
      <c r="M200" s="50"/>
      <c r="N200" s="50"/>
      <c r="O200" s="50"/>
      <c r="P200" s="50"/>
      <c r="Q200" s="50"/>
      <c r="R200" s="50"/>
      <c r="S200" s="50"/>
      <c r="T200" s="50"/>
      <c r="U200" s="50"/>
      <c r="V200" s="50"/>
      <c r="W200" s="50"/>
      <c r="X200" s="64"/>
    </row>
    <row r="201" spans="12:24" x14ac:dyDescent="0.3">
      <c r="L201" s="36"/>
      <c r="M201" s="50"/>
      <c r="N201" s="50"/>
      <c r="O201" s="50"/>
      <c r="P201" s="50"/>
      <c r="Q201" s="50"/>
      <c r="R201" s="50"/>
      <c r="S201" s="50"/>
      <c r="T201" s="50"/>
      <c r="U201" s="50"/>
      <c r="V201" s="50"/>
      <c r="W201" s="50"/>
      <c r="X201" s="64"/>
    </row>
    <row r="202" spans="12:24" x14ac:dyDescent="0.3">
      <c r="L202" s="36"/>
      <c r="M202" s="50"/>
      <c r="N202" s="50"/>
      <c r="O202" s="50"/>
      <c r="P202" s="50"/>
      <c r="Q202" s="50"/>
      <c r="R202" s="50"/>
      <c r="S202" s="50"/>
      <c r="T202" s="50"/>
      <c r="U202" s="50"/>
      <c r="V202" s="50"/>
      <c r="W202" s="50"/>
      <c r="X202" s="64"/>
    </row>
    <row r="203" spans="12:24" x14ac:dyDescent="0.3">
      <c r="L203" s="36"/>
      <c r="M203" s="50"/>
      <c r="N203" s="50"/>
      <c r="O203" s="50"/>
      <c r="P203" s="50"/>
      <c r="Q203" s="50"/>
      <c r="R203" s="50"/>
      <c r="S203" s="50"/>
      <c r="T203" s="50"/>
      <c r="U203" s="50"/>
      <c r="V203" s="50"/>
      <c r="W203" s="50"/>
      <c r="X203" s="64"/>
    </row>
    <row r="204" spans="12:24" x14ac:dyDescent="0.3">
      <c r="L204" s="36"/>
      <c r="M204" s="50"/>
      <c r="N204" s="50"/>
      <c r="O204" s="50"/>
      <c r="P204" s="50"/>
      <c r="Q204" s="50"/>
      <c r="R204" s="50"/>
      <c r="S204" s="50"/>
      <c r="T204" s="50"/>
      <c r="U204" s="50"/>
      <c r="V204" s="50"/>
      <c r="W204" s="50"/>
      <c r="X204" s="64"/>
    </row>
    <row r="205" spans="12:24" x14ac:dyDescent="0.3">
      <c r="L205" s="52"/>
      <c r="M205" s="50"/>
      <c r="N205" s="50"/>
      <c r="O205" s="50"/>
      <c r="P205" s="50"/>
      <c r="Q205" s="50"/>
      <c r="R205" s="50"/>
      <c r="S205" s="50"/>
      <c r="T205" s="50"/>
      <c r="U205" s="50"/>
      <c r="V205" s="50"/>
      <c r="W205" s="50"/>
      <c r="X205" s="64"/>
    </row>
    <row r="206" spans="12:24" x14ac:dyDescent="0.3">
      <c r="L206" s="36"/>
      <c r="M206" s="50"/>
      <c r="N206" s="50"/>
      <c r="O206" s="50"/>
      <c r="P206" s="50"/>
      <c r="Q206" s="50"/>
      <c r="R206" s="50"/>
      <c r="S206" s="50"/>
      <c r="T206" s="50"/>
      <c r="U206" s="50"/>
      <c r="V206" s="50"/>
      <c r="W206" s="50"/>
      <c r="X206" s="64"/>
    </row>
    <row r="207" spans="12:24" x14ac:dyDescent="0.3">
      <c r="L207" s="36"/>
      <c r="M207" s="50"/>
      <c r="N207" s="50"/>
      <c r="O207" s="50"/>
      <c r="P207" s="50"/>
      <c r="Q207" s="50"/>
      <c r="R207" s="50"/>
      <c r="S207" s="50"/>
      <c r="T207" s="50"/>
      <c r="U207" s="50"/>
      <c r="V207" s="50"/>
      <c r="W207" s="50"/>
      <c r="X207" s="64"/>
    </row>
    <row r="208" spans="12:24" x14ac:dyDescent="0.3">
      <c r="L208" s="36"/>
      <c r="M208" s="50"/>
      <c r="N208" s="50"/>
      <c r="O208" s="50"/>
      <c r="P208" s="50"/>
      <c r="Q208" s="50"/>
      <c r="R208" s="50"/>
      <c r="S208" s="50"/>
      <c r="T208" s="50"/>
      <c r="U208" s="50"/>
      <c r="V208" s="50"/>
      <c r="W208" s="50"/>
      <c r="X208" s="64"/>
    </row>
    <row r="209" spans="12:24" x14ac:dyDescent="0.3">
      <c r="L209" s="52"/>
      <c r="M209" s="50"/>
      <c r="N209" s="50"/>
      <c r="O209" s="50"/>
      <c r="P209" s="50"/>
      <c r="Q209" s="50"/>
      <c r="R209" s="50"/>
      <c r="S209" s="50"/>
      <c r="T209" s="50"/>
      <c r="U209" s="50"/>
      <c r="V209" s="50"/>
      <c r="W209" s="50"/>
      <c r="X209" s="64"/>
    </row>
    <row r="210" spans="12:24" x14ac:dyDescent="0.3">
      <c r="L210" s="36"/>
      <c r="M210" s="50"/>
      <c r="N210" s="50"/>
      <c r="O210" s="50"/>
      <c r="P210" s="50"/>
      <c r="Q210" s="50"/>
      <c r="R210" s="50"/>
      <c r="S210" s="50"/>
      <c r="T210" s="50"/>
      <c r="U210" s="50"/>
      <c r="V210" s="50"/>
      <c r="W210" s="50"/>
      <c r="X210" s="64"/>
    </row>
    <row r="211" spans="12:24" x14ac:dyDescent="0.3">
      <c r="L211" s="36"/>
      <c r="M211" s="50"/>
      <c r="N211" s="50"/>
      <c r="O211" s="50"/>
      <c r="P211" s="50"/>
      <c r="Q211" s="50"/>
      <c r="R211" s="50"/>
      <c r="S211" s="50"/>
      <c r="T211" s="50"/>
      <c r="U211" s="50"/>
      <c r="V211" s="50"/>
      <c r="W211" s="50"/>
      <c r="X211" s="64"/>
    </row>
    <row r="212" spans="12:24" x14ac:dyDescent="0.3">
      <c r="L212" s="36"/>
      <c r="M212" s="50"/>
      <c r="N212" s="50"/>
      <c r="O212" s="50"/>
      <c r="P212" s="50"/>
      <c r="Q212" s="50"/>
      <c r="R212" s="50"/>
      <c r="S212" s="50"/>
      <c r="T212" s="50"/>
      <c r="U212" s="50"/>
      <c r="V212" s="50"/>
      <c r="W212" s="50"/>
      <c r="X212" s="64"/>
    </row>
    <row r="213" spans="12:24" x14ac:dyDescent="0.3">
      <c r="L213" s="36"/>
      <c r="M213" s="50"/>
      <c r="N213" s="50"/>
      <c r="O213" s="50"/>
      <c r="P213" s="50"/>
      <c r="Q213" s="50"/>
      <c r="R213" s="50"/>
      <c r="S213" s="50"/>
      <c r="T213" s="50"/>
      <c r="U213" s="50"/>
      <c r="V213" s="50"/>
      <c r="W213" s="50"/>
      <c r="X213" s="64"/>
    </row>
    <row r="214" spans="12:24" x14ac:dyDescent="0.3">
      <c r="L214" s="36"/>
      <c r="M214" s="50"/>
      <c r="N214" s="50"/>
      <c r="O214" s="50"/>
      <c r="P214" s="50"/>
      <c r="Q214" s="50"/>
      <c r="R214" s="50"/>
      <c r="S214" s="50"/>
      <c r="T214" s="50"/>
      <c r="U214" s="50"/>
      <c r="V214" s="50"/>
      <c r="W214" s="50"/>
      <c r="X214" s="64"/>
    </row>
    <row r="215" spans="12:24" x14ac:dyDescent="0.3">
      <c r="L215" s="36"/>
      <c r="M215" s="50"/>
      <c r="N215" s="50"/>
      <c r="O215" s="50"/>
      <c r="P215" s="50"/>
      <c r="Q215" s="50"/>
      <c r="R215" s="50"/>
      <c r="S215" s="50"/>
      <c r="T215" s="50"/>
      <c r="U215" s="50"/>
      <c r="V215" s="50"/>
      <c r="W215" s="50"/>
      <c r="X215" s="64"/>
    </row>
    <row r="216" spans="12:24" x14ac:dyDescent="0.3">
      <c r="L216" s="36"/>
      <c r="M216" s="50"/>
      <c r="N216" s="50"/>
      <c r="O216" s="50"/>
      <c r="P216" s="50"/>
      <c r="Q216" s="50"/>
      <c r="R216" s="50"/>
      <c r="S216" s="50"/>
      <c r="T216" s="50"/>
      <c r="U216" s="50"/>
      <c r="V216" s="50"/>
      <c r="W216" s="50"/>
      <c r="X216" s="64"/>
    </row>
    <row r="217" spans="12:24" x14ac:dyDescent="0.3">
      <c r="L217" s="36"/>
      <c r="M217" s="50"/>
      <c r="N217" s="50"/>
      <c r="O217" s="50"/>
      <c r="P217" s="50"/>
      <c r="Q217" s="50"/>
      <c r="R217" s="50"/>
      <c r="S217" s="50"/>
      <c r="T217" s="50"/>
      <c r="U217" s="50"/>
      <c r="V217" s="50"/>
      <c r="W217" s="50"/>
      <c r="X217" s="64"/>
    </row>
    <row r="218" spans="12:24" x14ac:dyDescent="0.3">
      <c r="L218" s="36"/>
      <c r="M218" s="50"/>
      <c r="N218" s="50"/>
      <c r="O218" s="50"/>
      <c r="P218" s="50"/>
      <c r="Q218" s="50"/>
      <c r="R218" s="50"/>
      <c r="S218" s="50"/>
      <c r="T218" s="50"/>
      <c r="U218" s="50"/>
      <c r="V218" s="50"/>
      <c r="W218" s="50"/>
      <c r="X218" s="64"/>
    </row>
    <row r="219" spans="12:24" x14ac:dyDescent="0.3">
      <c r="L219" s="36"/>
      <c r="M219" s="50"/>
      <c r="N219" s="50"/>
      <c r="O219" s="50"/>
      <c r="P219" s="50"/>
      <c r="Q219" s="50"/>
      <c r="R219" s="50"/>
      <c r="S219" s="50"/>
      <c r="T219" s="50"/>
      <c r="U219" s="50"/>
      <c r="V219" s="50"/>
      <c r="W219" s="50"/>
      <c r="X219" s="64"/>
    </row>
    <row r="220" spans="12:24" x14ac:dyDescent="0.3">
      <c r="L220" s="36"/>
      <c r="M220" s="50"/>
      <c r="N220" s="50"/>
      <c r="O220" s="50"/>
      <c r="P220" s="50"/>
      <c r="Q220" s="50"/>
      <c r="R220" s="50"/>
      <c r="S220" s="50"/>
      <c r="T220" s="50"/>
      <c r="U220" s="50"/>
      <c r="V220" s="50"/>
      <c r="W220" s="50"/>
      <c r="X220" s="64"/>
    </row>
    <row r="221" spans="12:24" x14ac:dyDescent="0.3">
      <c r="L221" s="36"/>
      <c r="M221" s="50"/>
      <c r="N221" s="50"/>
      <c r="O221" s="50"/>
      <c r="P221" s="50"/>
      <c r="Q221" s="50"/>
      <c r="R221" s="50"/>
      <c r="S221" s="50"/>
      <c r="T221" s="50"/>
      <c r="U221" s="50"/>
      <c r="V221" s="50"/>
      <c r="W221" s="50"/>
      <c r="X221" s="64"/>
    </row>
    <row r="222" spans="12:24" x14ac:dyDescent="0.3">
      <c r="L222" s="36"/>
      <c r="M222" s="50"/>
      <c r="N222" s="50"/>
      <c r="O222" s="50"/>
      <c r="P222" s="50"/>
      <c r="Q222" s="50"/>
      <c r="R222" s="50"/>
      <c r="S222" s="50"/>
      <c r="T222" s="50"/>
      <c r="U222" s="50"/>
      <c r="V222" s="50"/>
      <c r="W222" s="50"/>
      <c r="X222" s="64"/>
    </row>
    <row r="223" spans="12:24" x14ac:dyDescent="0.3">
      <c r="L223" s="36"/>
      <c r="M223" s="50"/>
      <c r="N223" s="50"/>
      <c r="O223" s="50"/>
      <c r="P223" s="50"/>
      <c r="Q223" s="50"/>
      <c r="R223" s="50"/>
      <c r="S223" s="50"/>
      <c r="T223" s="50"/>
      <c r="U223" s="50"/>
      <c r="V223" s="50"/>
      <c r="W223" s="50"/>
      <c r="X223" s="64"/>
    </row>
    <row r="224" spans="12:24" x14ac:dyDescent="0.3">
      <c r="L224" s="36"/>
      <c r="M224" s="50"/>
      <c r="N224" s="50"/>
      <c r="O224" s="50"/>
      <c r="P224" s="50"/>
      <c r="Q224" s="50"/>
      <c r="R224" s="50"/>
      <c r="S224" s="50"/>
      <c r="T224" s="50"/>
      <c r="U224" s="50"/>
      <c r="V224" s="50"/>
      <c r="W224" s="50"/>
      <c r="X224" s="64"/>
    </row>
    <row r="225" spans="12:24" x14ac:dyDescent="0.3">
      <c r="L225" s="36"/>
      <c r="M225" s="50"/>
      <c r="N225" s="50"/>
      <c r="O225" s="50"/>
      <c r="P225" s="50"/>
      <c r="Q225" s="50"/>
      <c r="R225" s="50"/>
      <c r="S225" s="50"/>
      <c r="T225" s="50"/>
      <c r="U225" s="50"/>
      <c r="V225" s="50"/>
      <c r="W225" s="50"/>
      <c r="X225" s="64"/>
    </row>
    <row r="226" spans="12:24" x14ac:dyDescent="0.3">
      <c r="L226" s="36"/>
      <c r="M226" s="50"/>
      <c r="N226" s="50"/>
      <c r="O226" s="50"/>
      <c r="P226" s="50"/>
      <c r="Q226" s="50"/>
      <c r="R226" s="50"/>
      <c r="S226" s="50"/>
      <c r="T226" s="50"/>
      <c r="U226" s="50"/>
      <c r="V226" s="50"/>
      <c r="W226" s="50"/>
      <c r="X226" s="64"/>
    </row>
    <row r="227" spans="12:24" x14ac:dyDescent="0.3">
      <c r="L227" s="36"/>
      <c r="M227" s="50"/>
      <c r="N227" s="50"/>
      <c r="O227" s="50"/>
      <c r="P227" s="50"/>
      <c r="Q227" s="50"/>
      <c r="R227" s="50"/>
      <c r="S227" s="50"/>
      <c r="T227" s="50"/>
      <c r="U227" s="50"/>
      <c r="V227" s="50"/>
      <c r="W227" s="50"/>
      <c r="X227" s="64"/>
    </row>
    <row r="228" spans="12:24" x14ac:dyDescent="0.3">
      <c r="L228" s="36"/>
      <c r="M228" s="50"/>
      <c r="N228" s="50"/>
      <c r="O228" s="50"/>
      <c r="P228" s="50"/>
      <c r="Q228" s="50"/>
      <c r="R228" s="50"/>
      <c r="S228" s="50"/>
      <c r="T228" s="50"/>
      <c r="U228" s="50"/>
      <c r="V228" s="50"/>
      <c r="W228" s="50"/>
      <c r="X228" s="64"/>
    </row>
    <row r="229" spans="12:24" x14ac:dyDescent="0.3">
      <c r="L229" s="50"/>
      <c r="M229" s="50"/>
      <c r="N229" s="50"/>
      <c r="O229" s="50"/>
      <c r="P229" s="50"/>
      <c r="Q229" s="50"/>
      <c r="R229" s="50"/>
      <c r="S229" s="50"/>
      <c r="T229" s="50"/>
      <c r="U229" s="50"/>
      <c r="V229" s="50"/>
      <c r="W229" s="50"/>
      <c r="X229" s="64"/>
    </row>
    <row r="230" spans="12:24" x14ac:dyDescent="0.3">
      <c r="L230" s="36"/>
      <c r="M230" s="50"/>
      <c r="N230" s="50"/>
      <c r="O230" s="50"/>
      <c r="P230" s="50"/>
      <c r="Q230" s="50"/>
      <c r="R230" s="50"/>
      <c r="S230" s="50"/>
      <c r="T230" s="50"/>
      <c r="U230" s="50"/>
      <c r="V230" s="50"/>
      <c r="W230" s="50"/>
      <c r="X230" s="64"/>
    </row>
    <row r="231" spans="12:24" x14ac:dyDescent="0.3">
      <c r="L231" s="36"/>
      <c r="M231" s="50"/>
      <c r="N231" s="50"/>
      <c r="O231" s="50"/>
      <c r="P231" s="50"/>
      <c r="Q231" s="50"/>
      <c r="R231" s="50"/>
      <c r="S231" s="50"/>
      <c r="T231" s="50"/>
      <c r="U231" s="50"/>
      <c r="V231" s="50"/>
      <c r="W231" s="50"/>
      <c r="X231" s="64"/>
    </row>
    <row r="232" spans="12:24" x14ac:dyDescent="0.3">
      <c r="L232" s="36"/>
      <c r="M232" s="50"/>
      <c r="N232" s="50"/>
      <c r="O232" s="50"/>
      <c r="P232" s="50"/>
      <c r="Q232" s="50"/>
      <c r="R232" s="50"/>
      <c r="S232" s="50"/>
      <c r="T232" s="50"/>
      <c r="U232" s="50"/>
      <c r="V232" s="50"/>
      <c r="W232" s="50"/>
      <c r="X232" s="64"/>
    </row>
    <row r="233" spans="12:24" x14ac:dyDescent="0.3">
      <c r="L233" s="36"/>
      <c r="M233" s="50"/>
      <c r="N233" s="50"/>
      <c r="O233" s="50"/>
      <c r="P233" s="50"/>
      <c r="Q233" s="50"/>
      <c r="R233" s="50"/>
      <c r="S233" s="50"/>
      <c r="T233" s="50"/>
      <c r="U233" s="50"/>
      <c r="V233" s="50"/>
      <c r="W233" s="50"/>
      <c r="X233" s="64"/>
    </row>
    <row r="234" spans="12:24" x14ac:dyDescent="0.3">
      <c r="L234" s="36"/>
      <c r="M234" s="50"/>
      <c r="N234" s="50"/>
      <c r="O234" s="50"/>
      <c r="P234" s="50"/>
      <c r="Q234" s="50"/>
      <c r="R234" s="50"/>
      <c r="S234" s="50"/>
      <c r="T234" s="50"/>
      <c r="U234" s="50"/>
      <c r="V234" s="50"/>
      <c r="W234" s="50"/>
      <c r="X234" s="64"/>
    </row>
    <row r="235" spans="12:24" x14ac:dyDescent="0.3">
      <c r="L235" s="36"/>
      <c r="M235" s="50"/>
      <c r="N235" s="50"/>
      <c r="O235" s="50"/>
      <c r="P235" s="50"/>
      <c r="Q235" s="50"/>
      <c r="R235" s="50"/>
      <c r="S235" s="50"/>
      <c r="T235" s="50"/>
      <c r="U235" s="50"/>
      <c r="V235" s="50"/>
      <c r="W235" s="50"/>
      <c r="X235" s="64"/>
    </row>
    <row r="236" spans="12:24" x14ac:dyDescent="0.3">
      <c r="L236" s="36"/>
      <c r="M236" s="50"/>
      <c r="N236" s="50"/>
      <c r="O236" s="50"/>
      <c r="P236" s="50"/>
      <c r="Q236" s="50"/>
      <c r="R236" s="50"/>
      <c r="S236" s="50"/>
      <c r="T236" s="50"/>
      <c r="U236" s="50"/>
      <c r="V236" s="50"/>
      <c r="W236" s="50"/>
      <c r="X236" s="64"/>
    </row>
    <row r="237" spans="12:24" x14ac:dyDescent="0.3">
      <c r="L237" s="36"/>
      <c r="M237" s="50"/>
      <c r="N237" s="50"/>
      <c r="O237" s="50"/>
      <c r="P237" s="50"/>
      <c r="Q237" s="50"/>
      <c r="R237" s="50"/>
      <c r="S237" s="50"/>
      <c r="T237" s="50"/>
      <c r="U237" s="50"/>
      <c r="V237" s="50"/>
      <c r="W237" s="50"/>
      <c r="X237" s="64"/>
    </row>
    <row r="238" spans="12:24" x14ac:dyDescent="0.3">
      <c r="L238" s="36"/>
      <c r="M238" s="50"/>
      <c r="N238" s="50"/>
      <c r="O238" s="50"/>
      <c r="P238" s="50"/>
      <c r="Q238" s="50"/>
      <c r="R238" s="50"/>
      <c r="S238" s="50"/>
      <c r="T238" s="50"/>
      <c r="U238" s="50"/>
      <c r="V238" s="50"/>
      <c r="W238" s="50"/>
      <c r="X238" s="64"/>
    </row>
    <row r="239" spans="12:24" x14ac:dyDescent="0.3">
      <c r="L239" s="36"/>
      <c r="M239" s="50"/>
      <c r="N239" s="50"/>
      <c r="O239" s="50"/>
      <c r="P239" s="50"/>
      <c r="Q239" s="50"/>
      <c r="R239" s="50"/>
      <c r="S239" s="50"/>
      <c r="T239" s="50"/>
      <c r="U239" s="50"/>
      <c r="V239" s="50"/>
      <c r="W239" s="50"/>
      <c r="X239" s="64"/>
    </row>
    <row r="240" spans="12:24" x14ac:dyDescent="0.3">
      <c r="L240" s="36"/>
      <c r="M240" s="50"/>
      <c r="N240" s="50"/>
      <c r="O240" s="50"/>
      <c r="P240" s="50"/>
      <c r="Q240" s="50"/>
      <c r="R240" s="50"/>
      <c r="S240" s="50"/>
      <c r="T240" s="50"/>
      <c r="U240" s="50"/>
      <c r="V240" s="50"/>
      <c r="W240" s="50"/>
      <c r="X240" s="64"/>
    </row>
    <row r="241" spans="12:24" x14ac:dyDescent="0.3">
      <c r="L241" s="36"/>
      <c r="M241" s="50"/>
      <c r="N241" s="50"/>
      <c r="O241" s="50"/>
      <c r="P241" s="50"/>
      <c r="Q241" s="50"/>
      <c r="R241" s="50"/>
      <c r="S241" s="50"/>
      <c r="T241" s="50"/>
      <c r="U241" s="50"/>
      <c r="V241" s="50"/>
      <c r="W241" s="50"/>
      <c r="X241" s="64"/>
    </row>
    <row r="242" spans="12:24" x14ac:dyDescent="0.3">
      <c r="L242" s="36"/>
      <c r="M242" s="50"/>
      <c r="N242" s="50"/>
      <c r="O242" s="50"/>
      <c r="P242" s="50"/>
      <c r="Q242" s="50"/>
      <c r="R242" s="50"/>
      <c r="S242" s="50"/>
      <c r="T242" s="50"/>
      <c r="U242" s="50"/>
      <c r="V242" s="50"/>
      <c r="W242" s="50"/>
      <c r="X242" s="64"/>
    </row>
    <row r="243" spans="12:24" x14ac:dyDescent="0.3">
      <c r="L243" s="36"/>
      <c r="M243" s="50"/>
      <c r="N243" s="50"/>
      <c r="O243" s="50"/>
      <c r="P243" s="50"/>
      <c r="Q243" s="50"/>
      <c r="R243" s="50"/>
      <c r="S243" s="50"/>
      <c r="T243" s="50"/>
      <c r="U243" s="50"/>
      <c r="V243" s="50"/>
      <c r="W243" s="50"/>
      <c r="X243" s="64"/>
    </row>
    <row r="244" spans="12:24" x14ac:dyDescent="0.3">
      <c r="L244" s="36"/>
      <c r="M244" s="50"/>
      <c r="N244" s="50"/>
      <c r="O244" s="50"/>
      <c r="P244" s="50"/>
      <c r="Q244" s="50"/>
      <c r="R244" s="50"/>
      <c r="S244" s="50"/>
      <c r="T244" s="50"/>
      <c r="U244" s="50"/>
      <c r="V244" s="50"/>
      <c r="W244" s="50"/>
      <c r="X244" s="64"/>
    </row>
    <row r="245" spans="12:24" x14ac:dyDescent="0.3">
      <c r="L245" s="36"/>
      <c r="M245" s="50"/>
      <c r="N245" s="50"/>
      <c r="O245" s="50"/>
      <c r="P245" s="50"/>
      <c r="Q245" s="50"/>
      <c r="R245" s="50"/>
      <c r="S245" s="50"/>
      <c r="T245" s="50"/>
      <c r="U245" s="50"/>
      <c r="V245" s="50"/>
      <c r="W245" s="50"/>
      <c r="X245" s="64"/>
    </row>
    <row r="246" spans="12:24" x14ac:dyDescent="0.3">
      <c r="L246" s="36"/>
      <c r="M246" s="50"/>
      <c r="N246" s="50"/>
      <c r="O246" s="50"/>
      <c r="P246" s="50"/>
      <c r="Q246" s="50"/>
      <c r="R246" s="50"/>
      <c r="S246" s="50"/>
      <c r="T246" s="50"/>
      <c r="U246" s="50"/>
      <c r="V246" s="50"/>
      <c r="W246" s="50"/>
      <c r="X246" s="64"/>
    </row>
    <row r="247" spans="12:24" x14ac:dyDescent="0.3">
      <c r="L247" s="36"/>
      <c r="M247" s="50"/>
      <c r="N247" s="50"/>
      <c r="O247" s="50"/>
      <c r="P247" s="50"/>
      <c r="Q247" s="50"/>
      <c r="R247" s="50"/>
      <c r="S247" s="50"/>
      <c r="T247" s="50"/>
      <c r="U247" s="50"/>
      <c r="V247" s="50"/>
      <c r="W247" s="50"/>
      <c r="X247" s="64"/>
    </row>
    <row r="248" spans="12:24" x14ac:dyDescent="0.3">
      <c r="L248" s="52"/>
      <c r="M248" s="50"/>
      <c r="N248" s="50"/>
      <c r="O248" s="50"/>
      <c r="P248" s="50"/>
      <c r="Q248" s="50"/>
      <c r="R248" s="50"/>
      <c r="S248" s="50"/>
      <c r="T248" s="50"/>
      <c r="U248" s="50"/>
      <c r="V248" s="50"/>
      <c r="W248" s="50"/>
      <c r="X248" s="64"/>
    </row>
    <row r="249" spans="12:24" x14ac:dyDescent="0.3">
      <c r="L249" s="36"/>
      <c r="M249" s="50"/>
      <c r="N249" s="50"/>
      <c r="O249" s="50"/>
      <c r="P249" s="50"/>
      <c r="Q249" s="50"/>
      <c r="R249" s="50"/>
      <c r="S249" s="50"/>
      <c r="T249" s="50"/>
      <c r="U249" s="50"/>
      <c r="V249" s="50"/>
      <c r="W249" s="50"/>
      <c r="X249" s="64"/>
    </row>
    <row r="250" spans="12:24" x14ac:dyDescent="0.3">
      <c r="L250" s="36"/>
      <c r="M250" s="50"/>
      <c r="N250" s="50"/>
      <c r="O250" s="50"/>
      <c r="P250" s="50"/>
      <c r="Q250" s="50"/>
      <c r="R250" s="50"/>
      <c r="S250" s="50"/>
      <c r="T250" s="50"/>
      <c r="U250" s="50"/>
      <c r="V250" s="50"/>
      <c r="W250" s="50"/>
      <c r="X250" s="64"/>
    </row>
    <row r="251" spans="12:24" x14ac:dyDescent="0.3">
      <c r="L251" s="36"/>
      <c r="M251" s="50"/>
      <c r="N251" s="50"/>
      <c r="O251" s="50"/>
      <c r="P251" s="50"/>
      <c r="Q251" s="50"/>
      <c r="R251" s="50"/>
      <c r="S251" s="50"/>
      <c r="T251" s="50"/>
      <c r="U251" s="50"/>
      <c r="V251" s="50"/>
      <c r="W251" s="50"/>
      <c r="X251" s="64"/>
    </row>
    <row r="252" spans="12:24" x14ac:dyDescent="0.3">
      <c r="L252" s="36"/>
      <c r="M252" s="50"/>
      <c r="N252" s="50"/>
      <c r="O252" s="50"/>
      <c r="P252" s="50"/>
      <c r="Q252" s="50"/>
      <c r="R252" s="50"/>
      <c r="S252" s="50"/>
      <c r="T252" s="50"/>
      <c r="U252" s="50"/>
      <c r="V252" s="50"/>
      <c r="W252" s="50"/>
      <c r="X252" s="64"/>
    </row>
    <row r="253" spans="12:24" x14ac:dyDescent="0.3">
      <c r="L253" s="36"/>
      <c r="M253" s="50"/>
      <c r="N253" s="50"/>
      <c r="O253" s="50"/>
      <c r="P253" s="50"/>
      <c r="Q253" s="50"/>
      <c r="R253" s="50"/>
      <c r="S253" s="50"/>
      <c r="T253" s="50"/>
      <c r="U253" s="50"/>
      <c r="V253" s="50"/>
      <c r="W253" s="50"/>
      <c r="X253" s="64"/>
    </row>
    <row r="254" spans="12:24" x14ac:dyDescent="0.3">
      <c r="L254" s="36"/>
      <c r="M254" s="50"/>
      <c r="N254" s="50"/>
      <c r="O254" s="50"/>
      <c r="P254" s="50"/>
      <c r="Q254" s="50"/>
      <c r="R254" s="50"/>
      <c r="S254" s="50"/>
      <c r="T254" s="50"/>
      <c r="U254" s="50"/>
      <c r="V254" s="50"/>
      <c r="W254" s="50"/>
      <c r="X254" s="64"/>
    </row>
    <row r="255" spans="12:24" x14ac:dyDescent="0.3">
      <c r="L255" s="52"/>
      <c r="M255" s="50"/>
      <c r="N255" s="50"/>
      <c r="O255" s="50"/>
      <c r="P255" s="50"/>
      <c r="Q255" s="50"/>
      <c r="R255" s="50"/>
      <c r="S255" s="50"/>
      <c r="T255" s="50"/>
      <c r="U255" s="50"/>
      <c r="V255" s="50"/>
      <c r="W255" s="50"/>
      <c r="X255" s="64"/>
    </row>
    <row r="256" spans="12:24" x14ac:dyDescent="0.3">
      <c r="L256" s="36"/>
      <c r="M256" s="50"/>
      <c r="N256" s="50"/>
      <c r="O256" s="50"/>
      <c r="P256" s="50"/>
      <c r="Q256" s="50"/>
      <c r="R256" s="50"/>
      <c r="S256" s="50"/>
      <c r="T256" s="50"/>
      <c r="U256" s="50"/>
      <c r="V256" s="50"/>
      <c r="W256" s="50"/>
      <c r="X256" s="64"/>
    </row>
    <row r="257" spans="12:24" x14ac:dyDescent="0.3">
      <c r="L257" s="36"/>
      <c r="M257" s="50"/>
      <c r="N257" s="50"/>
      <c r="O257" s="50"/>
      <c r="P257" s="50"/>
      <c r="Q257" s="50"/>
      <c r="R257" s="50"/>
      <c r="S257" s="50"/>
      <c r="T257" s="50"/>
      <c r="U257" s="50"/>
      <c r="V257" s="50"/>
      <c r="W257" s="50"/>
      <c r="X257" s="64"/>
    </row>
    <row r="258" spans="12:24" x14ac:dyDescent="0.3">
      <c r="L258" s="36"/>
      <c r="M258" s="50"/>
      <c r="N258" s="50"/>
      <c r="O258" s="50"/>
      <c r="P258" s="50"/>
      <c r="Q258" s="50"/>
      <c r="R258" s="50"/>
      <c r="S258" s="50"/>
      <c r="T258" s="50"/>
      <c r="U258" s="50"/>
      <c r="V258" s="50"/>
      <c r="W258" s="50"/>
      <c r="X258" s="64"/>
    </row>
    <row r="259" spans="12:24" x14ac:dyDescent="0.3">
      <c r="L259" s="36"/>
      <c r="M259" s="50"/>
      <c r="N259" s="50"/>
      <c r="O259" s="50"/>
      <c r="P259" s="50"/>
      <c r="Q259" s="50"/>
      <c r="R259" s="50"/>
      <c r="S259" s="50"/>
      <c r="T259" s="50"/>
      <c r="U259" s="50"/>
      <c r="V259" s="50"/>
      <c r="W259" s="50"/>
      <c r="X259" s="64"/>
    </row>
    <row r="260" spans="12:24" x14ac:dyDescent="0.3">
      <c r="L260" s="36"/>
      <c r="M260" s="50"/>
      <c r="N260" s="50"/>
      <c r="O260" s="50"/>
      <c r="P260" s="50"/>
      <c r="Q260" s="50"/>
      <c r="R260" s="50"/>
      <c r="S260" s="50"/>
      <c r="T260" s="50"/>
      <c r="U260" s="50"/>
      <c r="V260" s="50"/>
      <c r="W260" s="50"/>
      <c r="X260" s="64"/>
    </row>
    <row r="261" spans="12:24" x14ac:dyDescent="0.3">
      <c r="L261" s="36"/>
      <c r="M261" s="50"/>
      <c r="N261" s="50"/>
      <c r="O261" s="50"/>
      <c r="P261" s="50"/>
      <c r="Q261" s="50"/>
      <c r="R261" s="50"/>
      <c r="S261" s="50"/>
      <c r="T261" s="50"/>
      <c r="U261" s="50"/>
      <c r="V261" s="50"/>
      <c r="W261" s="50"/>
      <c r="X261" s="64"/>
    </row>
    <row r="262" spans="12:24" x14ac:dyDescent="0.3">
      <c r="L262" s="36"/>
      <c r="M262" s="50"/>
      <c r="N262" s="50"/>
      <c r="O262" s="50"/>
      <c r="P262" s="50"/>
      <c r="Q262" s="50"/>
      <c r="R262" s="50"/>
      <c r="S262" s="50"/>
      <c r="T262" s="50"/>
      <c r="U262" s="50"/>
      <c r="V262" s="50"/>
      <c r="W262" s="50"/>
      <c r="X262" s="64"/>
    </row>
    <row r="263" spans="12:24" x14ac:dyDescent="0.3">
      <c r="L263" s="36"/>
      <c r="M263" s="50"/>
      <c r="N263" s="50"/>
      <c r="O263" s="50"/>
      <c r="P263" s="50"/>
      <c r="Q263" s="50"/>
      <c r="R263" s="50"/>
      <c r="S263" s="50"/>
      <c r="T263" s="50"/>
      <c r="U263" s="50"/>
      <c r="V263" s="50"/>
      <c r="W263" s="50"/>
      <c r="X263" s="64"/>
    </row>
    <row r="264" spans="12:24" x14ac:dyDescent="0.3">
      <c r="L264" s="36"/>
      <c r="M264" s="50"/>
      <c r="N264" s="50"/>
      <c r="O264" s="50"/>
      <c r="P264" s="50"/>
      <c r="Q264" s="50"/>
      <c r="R264" s="50"/>
      <c r="S264" s="50"/>
      <c r="T264" s="50"/>
      <c r="U264" s="50"/>
      <c r="V264" s="50"/>
      <c r="W264" s="50"/>
      <c r="X264" s="64"/>
    </row>
    <row r="265" spans="12:24" x14ac:dyDescent="0.3">
      <c r="L265" s="36"/>
      <c r="M265" s="50"/>
      <c r="N265" s="50"/>
      <c r="O265" s="50"/>
      <c r="P265" s="50"/>
      <c r="Q265" s="50"/>
      <c r="R265" s="50"/>
      <c r="S265" s="50"/>
      <c r="T265" s="50"/>
      <c r="U265" s="50"/>
      <c r="V265" s="50"/>
      <c r="W265" s="50"/>
      <c r="X265" s="64"/>
    </row>
    <row r="266" spans="12:24" x14ac:dyDescent="0.3">
      <c r="L266" s="36"/>
      <c r="M266" s="50"/>
      <c r="N266" s="50"/>
      <c r="O266" s="50"/>
      <c r="P266" s="50"/>
      <c r="Q266" s="50"/>
      <c r="R266" s="50"/>
      <c r="S266" s="50"/>
      <c r="T266" s="50"/>
      <c r="U266" s="50"/>
      <c r="V266" s="50"/>
      <c r="W266" s="50"/>
      <c r="X266" s="64"/>
    </row>
    <row r="267" spans="12:24" x14ac:dyDescent="0.3">
      <c r="L267" s="36"/>
      <c r="M267" s="50"/>
      <c r="N267" s="50"/>
      <c r="O267" s="50"/>
      <c r="P267" s="50"/>
      <c r="Q267" s="50"/>
      <c r="R267" s="50"/>
      <c r="S267" s="50"/>
      <c r="T267" s="50"/>
      <c r="U267" s="50"/>
      <c r="V267" s="50"/>
      <c r="W267" s="50"/>
      <c r="X267" s="64"/>
    </row>
    <row r="268" spans="12:24" x14ac:dyDescent="0.3">
      <c r="L268" s="36"/>
      <c r="M268" s="50"/>
      <c r="N268" s="50"/>
      <c r="O268" s="50"/>
      <c r="P268" s="50"/>
      <c r="Q268" s="50"/>
      <c r="R268" s="50"/>
      <c r="S268" s="50"/>
      <c r="T268" s="50"/>
      <c r="U268" s="50"/>
      <c r="V268" s="50"/>
      <c r="W268" s="50"/>
      <c r="X268" s="64"/>
    </row>
    <row r="269" spans="12:24" x14ac:dyDescent="0.3">
      <c r="L269" s="36"/>
      <c r="M269" s="50"/>
      <c r="N269" s="50"/>
      <c r="O269" s="50"/>
      <c r="P269" s="50"/>
      <c r="Q269" s="50"/>
      <c r="R269" s="50"/>
      <c r="S269" s="50"/>
      <c r="T269" s="50"/>
      <c r="U269" s="50"/>
      <c r="V269" s="50"/>
      <c r="W269" s="50"/>
      <c r="X269" s="64"/>
    </row>
    <row r="270" spans="12:24" x14ac:dyDescent="0.3">
      <c r="L270" s="36"/>
      <c r="M270" s="50"/>
      <c r="N270" s="50"/>
      <c r="O270" s="50"/>
      <c r="P270" s="50"/>
      <c r="Q270" s="50"/>
      <c r="R270" s="50"/>
      <c r="S270" s="50"/>
      <c r="T270" s="50"/>
      <c r="U270" s="50"/>
      <c r="V270" s="50"/>
      <c r="W270" s="50"/>
      <c r="X270" s="64"/>
    </row>
    <row r="271" spans="12:24" x14ac:dyDescent="0.3">
      <c r="L271" s="36"/>
      <c r="M271" s="50"/>
      <c r="N271" s="50"/>
      <c r="O271" s="50"/>
      <c r="P271" s="50"/>
      <c r="Q271" s="50"/>
      <c r="R271" s="50"/>
      <c r="S271" s="50"/>
      <c r="T271" s="50"/>
      <c r="U271" s="50"/>
      <c r="V271" s="50"/>
      <c r="W271" s="50"/>
      <c r="X271" s="64"/>
    </row>
    <row r="272" spans="12:24" x14ac:dyDescent="0.3">
      <c r="L272" s="36"/>
      <c r="M272" s="50"/>
      <c r="N272" s="50"/>
      <c r="O272" s="50"/>
      <c r="P272" s="50"/>
      <c r="Q272" s="50"/>
      <c r="R272" s="50"/>
      <c r="S272" s="50"/>
      <c r="T272" s="50"/>
      <c r="U272" s="50"/>
      <c r="V272" s="50"/>
      <c r="W272" s="50"/>
      <c r="X272" s="64"/>
    </row>
    <row r="273" spans="12:24" x14ac:dyDescent="0.3">
      <c r="L273" s="36"/>
      <c r="M273" s="50"/>
      <c r="N273" s="50"/>
      <c r="O273" s="50"/>
      <c r="P273" s="50"/>
      <c r="Q273" s="50"/>
      <c r="R273" s="50"/>
      <c r="S273" s="50"/>
      <c r="T273" s="50"/>
      <c r="U273" s="50"/>
      <c r="V273" s="50"/>
      <c r="W273" s="50"/>
      <c r="X273" s="64"/>
    </row>
    <row r="274" spans="12:24" x14ac:dyDescent="0.3">
      <c r="L274" s="36"/>
      <c r="M274" s="50"/>
      <c r="N274" s="50"/>
      <c r="O274" s="50"/>
      <c r="P274" s="50"/>
      <c r="Q274" s="50"/>
      <c r="R274" s="50"/>
      <c r="S274" s="50"/>
      <c r="T274" s="50"/>
      <c r="U274" s="50"/>
      <c r="V274" s="50"/>
      <c r="W274" s="50"/>
      <c r="X274" s="64"/>
    </row>
    <row r="275" spans="12:24" x14ac:dyDescent="0.3">
      <c r="L275" s="36"/>
      <c r="M275" s="50"/>
      <c r="N275" s="50"/>
      <c r="O275" s="50"/>
      <c r="P275" s="50"/>
      <c r="Q275" s="50"/>
      <c r="R275" s="50"/>
      <c r="S275" s="50"/>
      <c r="T275" s="50"/>
      <c r="U275" s="50"/>
      <c r="V275" s="50"/>
      <c r="W275" s="50"/>
      <c r="X275" s="64"/>
    </row>
    <row r="276" spans="12:24" x14ac:dyDescent="0.3">
      <c r="L276" s="36"/>
      <c r="M276" s="50"/>
      <c r="N276" s="50"/>
      <c r="O276" s="50"/>
      <c r="P276" s="50"/>
      <c r="Q276" s="50"/>
      <c r="R276" s="50"/>
      <c r="S276" s="50"/>
      <c r="T276" s="50"/>
      <c r="U276" s="50"/>
      <c r="V276" s="50"/>
      <c r="W276" s="50"/>
      <c r="X276" s="64"/>
    </row>
    <row r="277" spans="12:24" x14ac:dyDescent="0.3">
      <c r="L277" s="36"/>
      <c r="M277" s="50"/>
      <c r="N277" s="50"/>
      <c r="O277" s="50"/>
      <c r="P277" s="50"/>
      <c r="Q277" s="50"/>
      <c r="R277" s="50"/>
      <c r="S277" s="50"/>
      <c r="T277" s="50"/>
      <c r="U277" s="50"/>
      <c r="V277" s="50"/>
      <c r="W277" s="50"/>
      <c r="X277" s="64"/>
    </row>
    <row r="278" spans="12:24" x14ac:dyDescent="0.3">
      <c r="L278" s="36"/>
      <c r="M278" s="50"/>
      <c r="N278" s="50"/>
      <c r="O278" s="50"/>
      <c r="P278" s="50"/>
      <c r="Q278" s="50"/>
      <c r="R278" s="50"/>
      <c r="S278" s="50"/>
      <c r="T278" s="50"/>
      <c r="U278" s="50"/>
      <c r="V278" s="50"/>
      <c r="W278" s="50"/>
      <c r="X278" s="64"/>
    </row>
    <row r="279" spans="12:24" x14ac:dyDescent="0.3">
      <c r="L279" s="36"/>
      <c r="M279" s="50"/>
      <c r="N279" s="50"/>
      <c r="O279" s="50"/>
      <c r="P279" s="50"/>
      <c r="Q279" s="50"/>
      <c r="R279" s="50"/>
      <c r="S279" s="50"/>
      <c r="T279" s="50"/>
      <c r="U279" s="50"/>
      <c r="V279" s="50"/>
      <c r="W279" s="50"/>
      <c r="X279" s="64"/>
    </row>
    <row r="280" spans="12:24" x14ac:dyDescent="0.3">
      <c r="L280" s="36"/>
      <c r="M280" s="50"/>
      <c r="N280" s="50"/>
      <c r="O280" s="50"/>
      <c r="P280" s="50"/>
      <c r="Q280" s="50"/>
      <c r="R280" s="50"/>
      <c r="S280" s="50"/>
      <c r="T280" s="50"/>
      <c r="U280" s="50"/>
      <c r="V280" s="50"/>
      <c r="W280" s="50"/>
      <c r="X280" s="64"/>
    </row>
    <row r="281" spans="12:24" x14ac:dyDescent="0.3">
      <c r="L281" s="36"/>
      <c r="M281" s="50"/>
      <c r="N281" s="50"/>
      <c r="O281" s="50"/>
      <c r="P281" s="50"/>
      <c r="Q281" s="50"/>
      <c r="R281" s="50"/>
      <c r="S281" s="50"/>
      <c r="T281" s="50"/>
      <c r="U281" s="50"/>
      <c r="V281" s="50"/>
      <c r="W281" s="50"/>
      <c r="X281" s="64"/>
    </row>
    <row r="282" spans="12:24" x14ac:dyDescent="0.3">
      <c r="L282" s="36"/>
      <c r="M282" s="50"/>
      <c r="N282" s="50"/>
      <c r="O282" s="50"/>
      <c r="P282" s="50"/>
      <c r="Q282" s="50"/>
      <c r="R282" s="50"/>
      <c r="S282" s="50"/>
      <c r="T282" s="50"/>
      <c r="U282" s="50"/>
      <c r="V282" s="50"/>
      <c r="W282" s="50"/>
      <c r="X282" s="64"/>
    </row>
    <row r="283" spans="12:24" x14ac:dyDescent="0.3">
      <c r="L283" s="36"/>
      <c r="M283" s="50"/>
      <c r="N283" s="50"/>
      <c r="O283" s="50"/>
      <c r="P283" s="50"/>
      <c r="Q283" s="50"/>
      <c r="R283" s="50"/>
      <c r="S283" s="50"/>
      <c r="T283" s="50"/>
      <c r="U283" s="50"/>
      <c r="V283" s="50"/>
      <c r="W283" s="50"/>
      <c r="X283" s="64"/>
    </row>
    <row r="284" spans="12:24" x14ac:dyDescent="0.3">
      <c r="L284" s="36"/>
      <c r="M284" s="50"/>
      <c r="N284" s="50"/>
      <c r="O284" s="50"/>
      <c r="P284" s="50"/>
      <c r="Q284" s="50"/>
      <c r="R284" s="50"/>
      <c r="S284" s="50"/>
      <c r="T284" s="50"/>
      <c r="U284" s="50"/>
      <c r="V284" s="50"/>
      <c r="W284" s="50"/>
      <c r="X284" s="64"/>
    </row>
    <row r="285" spans="12:24" x14ac:dyDescent="0.3">
      <c r="L285" s="36"/>
      <c r="M285" s="50"/>
      <c r="N285" s="50"/>
      <c r="O285" s="50"/>
      <c r="P285" s="50"/>
      <c r="Q285" s="50"/>
      <c r="R285" s="50"/>
      <c r="S285" s="50"/>
      <c r="T285" s="50"/>
      <c r="U285" s="50"/>
      <c r="V285" s="50"/>
      <c r="W285" s="50"/>
      <c r="X285" s="64"/>
    </row>
    <row r="286" spans="12:24" x14ac:dyDescent="0.3">
      <c r="L286" s="36"/>
      <c r="M286" s="50"/>
      <c r="N286" s="50"/>
      <c r="O286" s="50"/>
      <c r="P286" s="50"/>
      <c r="Q286" s="50"/>
      <c r="R286" s="50"/>
      <c r="S286" s="50"/>
      <c r="T286" s="50"/>
      <c r="U286" s="50"/>
      <c r="V286" s="50"/>
      <c r="W286" s="50"/>
      <c r="X286" s="64"/>
    </row>
    <row r="287" spans="12:24" x14ac:dyDescent="0.3">
      <c r="L287" s="36"/>
      <c r="M287" s="50"/>
      <c r="N287" s="50"/>
      <c r="O287" s="50"/>
      <c r="P287" s="50"/>
      <c r="Q287" s="50"/>
      <c r="R287" s="50"/>
      <c r="S287" s="50"/>
      <c r="T287" s="50"/>
      <c r="U287" s="50"/>
      <c r="V287" s="50"/>
      <c r="W287" s="50"/>
      <c r="X287" s="64"/>
    </row>
    <row r="288" spans="12:24" x14ac:dyDescent="0.3">
      <c r="L288" s="36"/>
      <c r="M288" s="50"/>
      <c r="N288" s="50"/>
      <c r="O288" s="50"/>
      <c r="P288" s="50"/>
      <c r="Q288" s="50"/>
      <c r="R288" s="50"/>
      <c r="S288" s="50"/>
      <c r="T288" s="50"/>
      <c r="U288" s="50"/>
      <c r="V288" s="50"/>
      <c r="W288" s="50"/>
      <c r="X288" s="64"/>
    </row>
    <row r="289" spans="12:24" x14ac:dyDescent="0.3">
      <c r="L289" s="36"/>
      <c r="M289" s="50"/>
      <c r="N289" s="50"/>
      <c r="O289" s="50"/>
      <c r="P289" s="50"/>
      <c r="Q289" s="50"/>
      <c r="R289" s="50"/>
      <c r="S289" s="50"/>
      <c r="T289" s="50"/>
      <c r="U289" s="50"/>
      <c r="V289" s="50"/>
      <c r="W289" s="50"/>
      <c r="X289" s="64"/>
    </row>
    <row r="290" spans="12:24" x14ac:dyDescent="0.3">
      <c r="L290" s="36"/>
      <c r="M290" s="50"/>
      <c r="N290" s="50"/>
      <c r="O290" s="50"/>
      <c r="P290" s="50"/>
      <c r="Q290" s="50"/>
      <c r="R290" s="50"/>
      <c r="S290" s="50"/>
      <c r="T290" s="50"/>
      <c r="U290" s="50"/>
      <c r="V290" s="50"/>
      <c r="W290" s="50"/>
      <c r="X290" s="64"/>
    </row>
    <row r="291" spans="12:24" x14ac:dyDescent="0.3">
      <c r="L291" s="36"/>
      <c r="M291" s="50"/>
      <c r="N291" s="50"/>
      <c r="O291" s="50"/>
      <c r="P291" s="50"/>
      <c r="Q291" s="50"/>
      <c r="R291" s="50"/>
      <c r="S291" s="50"/>
      <c r="T291" s="50"/>
      <c r="U291" s="50"/>
      <c r="V291" s="50"/>
      <c r="W291" s="50"/>
      <c r="X291" s="64"/>
    </row>
    <row r="292" spans="12:24" x14ac:dyDescent="0.3">
      <c r="L292" s="36"/>
      <c r="M292" s="50"/>
      <c r="N292" s="50"/>
      <c r="O292" s="50"/>
      <c r="P292" s="50"/>
      <c r="Q292" s="50"/>
      <c r="R292" s="50"/>
      <c r="S292" s="50"/>
      <c r="T292" s="50"/>
      <c r="U292" s="50"/>
      <c r="V292" s="50"/>
      <c r="W292" s="50"/>
      <c r="X292" s="64"/>
    </row>
    <row r="293" spans="12:24" x14ac:dyDescent="0.3">
      <c r="L293" s="36"/>
      <c r="M293" s="50"/>
      <c r="N293" s="50"/>
      <c r="O293" s="50"/>
      <c r="P293" s="50"/>
      <c r="Q293" s="50"/>
      <c r="R293" s="50"/>
      <c r="S293" s="50"/>
      <c r="T293" s="50"/>
      <c r="U293" s="50"/>
      <c r="V293" s="50"/>
      <c r="W293" s="50"/>
      <c r="X293" s="64"/>
    </row>
    <row r="294" spans="12:24" x14ac:dyDescent="0.3">
      <c r="L294" s="36"/>
      <c r="M294" s="50"/>
      <c r="N294" s="50"/>
      <c r="O294" s="50"/>
      <c r="P294" s="50"/>
      <c r="Q294" s="50"/>
      <c r="R294" s="50"/>
      <c r="S294" s="50"/>
      <c r="T294" s="50"/>
      <c r="U294" s="50"/>
      <c r="V294" s="50"/>
      <c r="W294" s="50"/>
      <c r="X294" s="64"/>
    </row>
    <row r="295" spans="12:24" x14ac:dyDescent="0.3">
      <c r="L295" s="36"/>
      <c r="M295" s="50"/>
      <c r="N295" s="50"/>
      <c r="O295" s="50"/>
      <c r="P295" s="50"/>
      <c r="Q295" s="50"/>
      <c r="R295" s="50"/>
      <c r="S295" s="50"/>
      <c r="T295" s="50"/>
      <c r="U295" s="50"/>
      <c r="V295" s="50"/>
      <c r="W295" s="50"/>
      <c r="X295" s="64"/>
    </row>
    <row r="296" spans="12:24" x14ac:dyDescent="0.3">
      <c r="L296" s="36"/>
      <c r="M296" s="50"/>
      <c r="N296" s="50"/>
      <c r="O296" s="50"/>
      <c r="P296" s="50"/>
      <c r="Q296" s="50"/>
      <c r="R296" s="50"/>
      <c r="S296" s="50"/>
      <c r="T296" s="50"/>
      <c r="U296" s="50"/>
      <c r="V296" s="50"/>
      <c r="W296" s="50"/>
      <c r="X296" s="64"/>
    </row>
    <row r="297" spans="12:24" x14ac:dyDescent="0.3">
      <c r="L297" s="36"/>
      <c r="M297" s="50"/>
      <c r="N297" s="50"/>
      <c r="O297" s="50"/>
      <c r="P297" s="50"/>
      <c r="Q297" s="50"/>
      <c r="R297" s="50"/>
      <c r="S297" s="50"/>
      <c r="T297" s="50"/>
      <c r="U297" s="50"/>
      <c r="V297" s="50"/>
      <c r="W297" s="50"/>
      <c r="X297" s="64"/>
    </row>
    <row r="298" spans="12:24" x14ac:dyDescent="0.3">
      <c r="L298" s="36"/>
      <c r="M298" s="50"/>
      <c r="N298" s="50"/>
      <c r="O298" s="50"/>
      <c r="P298" s="50"/>
      <c r="Q298" s="50"/>
      <c r="R298" s="50"/>
      <c r="S298" s="50"/>
      <c r="T298" s="50"/>
      <c r="U298" s="50"/>
      <c r="V298" s="50"/>
      <c r="W298" s="50"/>
      <c r="X298" s="64"/>
    </row>
    <row r="299" spans="12:24" x14ac:dyDescent="0.3">
      <c r="L299" s="36"/>
      <c r="M299" s="50"/>
      <c r="N299" s="50"/>
      <c r="O299" s="50"/>
      <c r="P299" s="50"/>
      <c r="Q299" s="50"/>
      <c r="R299" s="50"/>
      <c r="S299" s="50"/>
      <c r="T299" s="50"/>
      <c r="U299" s="50"/>
      <c r="V299" s="50"/>
      <c r="W299" s="50"/>
      <c r="X299" s="64"/>
    </row>
    <row r="300" spans="12:24" x14ac:dyDescent="0.3">
      <c r="L300" s="36"/>
      <c r="M300" s="50"/>
      <c r="N300" s="50"/>
      <c r="O300" s="50"/>
      <c r="P300" s="50"/>
      <c r="Q300" s="50"/>
      <c r="R300" s="50"/>
      <c r="S300" s="50"/>
      <c r="T300" s="50"/>
      <c r="U300" s="50"/>
      <c r="V300" s="50"/>
      <c r="W300" s="50"/>
      <c r="X300" s="64"/>
    </row>
    <row r="301" spans="12:24" x14ac:dyDescent="0.3">
      <c r="L301" s="36"/>
      <c r="M301" s="50"/>
      <c r="N301" s="50"/>
      <c r="O301" s="50"/>
      <c r="P301" s="50"/>
      <c r="Q301" s="50"/>
      <c r="R301" s="50"/>
      <c r="S301" s="50"/>
      <c r="T301" s="50"/>
      <c r="U301" s="50"/>
      <c r="V301" s="50"/>
      <c r="W301" s="50"/>
      <c r="X301" s="64"/>
    </row>
    <row r="302" spans="12:24" x14ac:dyDescent="0.3">
      <c r="L302" s="36"/>
      <c r="M302" s="50"/>
      <c r="N302" s="50"/>
      <c r="O302" s="50"/>
      <c r="P302" s="50"/>
      <c r="Q302" s="50"/>
      <c r="R302" s="50"/>
      <c r="S302" s="50"/>
      <c r="T302" s="50"/>
      <c r="U302" s="50"/>
      <c r="V302" s="50"/>
      <c r="W302" s="50"/>
      <c r="X302" s="64"/>
    </row>
    <row r="303" spans="12:24" x14ac:dyDescent="0.3">
      <c r="L303" s="36"/>
      <c r="M303" s="50"/>
      <c r="N303" s="50"/>
      <c r="O303" s="50"/>
      <c r="P303" s="50"/>
      <c r="Q303" s="50"/>
      <c r="R303" s="50"/>
      <c r="S303" s="50"/>
      <c r="T303" s="50"/>
      <c r="U303" s="50"/>
      <c r="V303" s="50"/>
      <c r="W303" s="50"/>
      <c r="X303" s="64"/>
    </row>
    <row r="304" spans="12:24" x14ac:dyDescent="0.3">
      <c r="L304" s="36"/>
      <c r="M304" s="50"/>
      <c r="N304" s="50"/>
      <c r="O304" s="50"/>
      <c r="P304" s="50"/>
      <c r="Q304" s="50"/>
      <c r="R304" s="50"/>
      <c r="S304" s="50"/>
      <c r="T304" s="50"/>
      <c r="U304" s="50"/>
      <c r="V304" s="50"/>
      <c r="W304" s="50"/>
      <c r="X304" s="64"/>
    </row>
    <row r="305" spans="12:24" x14ac:dyDescent="0.3">
      <c r="L305" s="36"/>
      <c r="M305" s="50"/>
      <c r="N305" s="50"/>
      <c r="O305" s="50"/>
      <c r="P305" s="50"/>
      <c r="Q305" s="50"/>
      <c r="R305" s="50"/>
      <c r="S305" s="50"/>
      <c r="T305" s="50"/>
      <c r="U305" s="50"/>
      <c r="V305" s="50"/>
      <c r="W305" s="50"/>
      <c r="X305" s="64"/>
    </row>
    <row r="306" spans="12:24" x14ac:dyDescent="0.3">
      <c r="L306" s="36"/>
      <c r="M306" s="50"/>
      <c r="N306" s="50"/>
      <c r="O306" s="50"/>
      <c r="P306" s="50"/>
      <c r="Q306" s="50"/>
      <c r="R306" s="50"/>
      <c r="S306" s="50"/>
      <c r="T306" s="50"/>
      <c r="U306" s="50"/>
      <c r="V306" s="50"/>
      <c r="W306" s="50"/>
      <c r="X306" s="64"/>
    </row>
    <row r="307" spans="12:24" x14ac:dyDescent="0.3">
      <c r="L307" s="36"/>
      <c r="M307" s="50"/>
      <c r="N307" s="50"/>
      <c r="O307" s="50"/>
      <c r="P307" s="50"/>
      <c r="Q307" s="50"/>
      <c r="R307" s="50"/>
      <c r="S307" s="50"/>
      <c r="T307" s="50"/>
      <c r="U307" s="50"/>
      <c r="V307" s="50"/>
      <c r="W307" s="50"/>
      <c r="X307" s="64"/>
    </row>
    <row r="308" spans="12:24" x14ac:dyDescent="0.3">
      <c r="L308" s="36"/>
      <c r="M308" s="50"/>
      <c r="N308" s="50"/>
      <c r="O308" s="50"/>
      <c r="P308" s="50"/>
      <c r="Q308" s="50"/>
      <c r="R308" s="50"/>
      <c r="S308" s="50"/>
      <c r="T308" s="50"/>
      <c r="U308" s="50"/>
      <c r="V308" s="50"/>
      <c r="W308" s="50"/>
      <c r="X308" s="64"/>
    </row>
    <row r="309" spans="12:24" x14ac:dyDescent="0.3">
      <c r="L309" s="36"/>
      <c r="M309" s="50"/>
      <c r="N309" s="50"/>
      <c r="O309" s="50"/>
      <c r="P309" s="50"/>
      <c r="Q309" s="50"/>
      <c r="R309" s="50"/>
      <c r="S309" s="50"/>
      <c r="T309" s="50"/>
      <c r="U309" s="50"/>
      <c r="V309" s="50"/>
      <c r="W309" s="50"/>
      <c r="X309" s="64"/>
    </row>
    <row r="310" spans="12:24" x14ac:dyDescent="0.3">
      <c r="L310" s="36"/>
      <c r="M310" s="50"/>
      <c r="N310" s="50"/>
      <c r="O310" s="50"/>
      <c r="P310" s="50"/>
      <c r="Q310" s="50"/>
      <c r="R310" s="50"/>
      <c r="S310" s="50"/>
      <c r="T310" s="50"/>
      <c r="U310" s="50"/>
      <c r="V310" s="50"/>
      <c r="W310" s="50"/>
      <c r="X310" s="64"/>
    </row>
    <row r="311" spans="12:24" x14ac:dyDescent="0.3">
      <c r="L311" s="36"/>
      <c r="M311" s="50"/>
      <c r="N311" s="50"/>
      <c r="O311" s="50"/>
      <c r="P311" s="50"/>
      <c r="Q311" s="50"/>
      <c r="R311" s="50"/>
      <c r="S311" s="50"/>
      <c r="T311" s="50"/>
      <c r="U311" s="50"/>
      <c r="V311" s="50"/>
      <c r="W311" s="50"/>
      <c r="X311" s="64"/>
    </row>
    <row r="312" spans="12:24" x14ac:dyDescent="0.3">
      <c r="L312" s="36"/>
      <c r="M312" s="50"/>
      <c r="N312" s="50"/>
      <c r="O312" s="50"/>
      <c r="P312" s="50"/>
      <c r="Q312" s="50"/>
      <c r="R312" s="50"/>
      <c r="S312" s="50"/>
      <c r="T312" s="50"/>
      <c r="U312" s="50"/>
      <c r="V312" s="50"/>
      <c r="W312" s="50"/>
    </row>
    <row r="313" spans="12:24" x14ac:dyDescent="0.3">
      <c r="L313" s="36"/>
      <c r="M313" s="50"/>
      <c r="N313" s="50"/>
      <c r="O313" s="50"/>
      <c r="P313" s="50"/>
      <c r="Q313" s="50"/>
      <c r="R313" s="50"/>
      <c r="S313" s="50"/>
      <c r="T313" s="50"/>
      <c r="U313" s="50"/>
      <c r="V313" s="50"/>
      <c r="W313" s="50"/>
    </row>
    <row r="314" spans="12:24" x14ac:dyDescent="0.3">
      <c r="L314" s="36"/>
      <c r="M314" s="50"/>
      <c r="N314" s="50"/>
      <c r="O314" s="50"/>
      <c r="P314" s="50"/>
      <c r="Q314" s="50"/>
      <c r="R314" s="50"/>
      <c r="S314" s="50"/>
      <c r="T314" s="50"/>
      <c r="U314" s="50"/>
      <c r="V314" s="50"/>
      <c r="W314" s="50"/>
    </row>
    <row r="315" spans="12:24" x14ac:dyDescent="0.3">
      <c r="L315" s="36"/>
      <c r="M315" s="50"/>
      <c r="N315" s="50"/>
      <c r="O315" s="50"/>
      <c r="P315" s="50"/>
      <c r="Q315" s="50"/>
      <c r="R315" s="50"/>
      <c r="S315" s="50"/>
      <c r="T315" s="50"/>
      <c r="U315" s="50"/>
      <c r="V315" s="50"/>
      <c r="W315" s="50"/>
    </row>
    <row r="316" spans="12:24" x14ac:dyDescent="0.3">
      <c r="L316" s="36"/>
      <c r="M316" s="50"/>
      <c r="N316" s="50"/>
      <c r="O316" s="50"/>
      <c r="P316" s="50"/>
      <c r="Q316" s="50"/>
      <c r="R316" s="50"/>
      <c r="S316" s="50"/>
      <c r="T316" s="50"/>
      <c r="U316" s="50"/>
      <c r="V316" s="50"/>
      <c r="W316" s="50"/>
    </row>
    <row r="317" spans="12:24" x14ac:dyDescent="0.3">
      <c r="L317" s="36"/>
      <c r="M317" s="50"/>
      <c r="N317" s="50"/>
      <c r="O317" s="50"/>
      <c r="P317" s="50"/>
      <c r="Q317" s="50"/>
      <c r="R317" s="50"/>
      <c r="S317" s="50"/>
      <c r="T317" s="50"/>
      <c r="U317" s="50"/>
      <c r="V317" s="50"/>
      <c r="W317" s="50"/>
    </row>
    <row r="318" spans="12:24" x14ac:dyDescent="0.3">
      <c r="L318" s="36"/>
      <c r="M318" s="50"/>
      <c r="N318" s="50"/>
      <c r="O318" s="50"/>
      <c r="P318" s="50"/>
      <c r="Q318" s="50"/>
      <c r="R318" s="50"/>
      <c r="S318" s="50"/>
      <c r="T318" s="50"/>
      <c r="U318" s="50"/>
      <c r="V318" s="50"/>
      <c r="W318" s="50"/>
    </row>
    <row r="319" spans="12:24" x14ac:dyDescent="0.3">
      <c r="L319" s="36"/>
      <c r="M319" s="50"/>
      <c r="N319" s="50"/>
      <c r="O319" s="50"/>
      <c r="P319" s="50"/>
      <c r="Q319" s="50"/>
      <c r="R319" s="50"/>
      <c r="S319" s="50"/>
      <c r="T319" s="50"/>
      <c r="U319" s="50"/>
      <c r="V319" s="50"/>
      <c r="W319" s="50"/>
    </row>
    <row r="320" spans="12:24" x14ac:dyDescent="0.3">
      <c r="L320" s="36"/>
      <c r="M320" s="50"/>
      <c r="N320" s="50"/>
      <c r="O320" s="50"/>
      <c r="P320" s="50"/>
      <c r="Q320" s="50"/>
      <c r="R320" s="50"/>
      <c r="S320" s="50"/>
      <c r="T320" s="50"/>
      <c r="U320" s="50"/>
      <c r="V320" s="50"/>
      <c r="W320" s="50"/>
    </row>
    <row r="321" spans="12:23" x14ac:dyDescent="0.3">
      <c r="L321" s="36"/>
      <c r="M321" s="50"/>
      <c r="N321" s="50"/>
      <c r="O321" s="50"/>
      <c r="P321" s="50"/>
      <c r="Q321" s="50"/>
      <c r="R321" s="50"/>
      <c r="S321" s="50"/>
      <c r="T321" s="50"/>
      <c r="U321" s="50"/>
      <c r="V321" s="50"/>
      <c r="W321" s="50"/>
    </row>
    <row r="322" spans="12:23" x14ac:dyDescent="0.3">
      <c r="L322" s="36"/>
      <c r="M322" s="50"/>
      <c r="N322" s="50"/>
      <c r="O322" s="50"/>
      <c r="P322" s="50"/>
      <c r="Q322" s="50"/>
      <c r="R322" s="50"/>
      <c r="S322" s="50"/>
      <c r="T322" s="50"/>
      <c r="U322" s="50"/>
      <c r="V322" s="50"/>
      <c r="W322" s="50"/>
    </row>
    <row r="323" spans="12:23" x14ac:dyDescent="0.3">
      <c r="L323" s="36"/>
      <c r="M323" s="50"/>
      <c r="N323" s="50"/>
      <c r="O323" s="50"/>
      <c r="P323" s="50"/>
      <c r="Q323" s="50"/>
      <c r="R323" s="50"/>
      <c r="S323" s="50"/>
      <c r="T323" s="50"/>
      <c r="U323" s="50"/>
      <c r="V323" s="50"/>
      <c r="W323" s="50"/>
    </row>
    <row r="324" spans="12:23" x14ac:dyDescent="0.3">
      <c r="L324" s="36"/>
      <c r="M324" s="50"/>
      <c r="N324" s="50"/>
      <c r="O324" s="50"/>
      <c r="P324" s="50"/>
      <c r="Q324" s="50"/>
      <c r="R324" s="50"/>
      <c r="S324" s="50"/>
      <c r="T324" s="50"/>
      <c r="U324" s="50"/>
      <c r="V324" s="50"/>
      <c r="W324" s="50"/>
    </row>
    <row r="325" spans="12:23" x14ac:dyDescent="0.3">
      <c r="L325" s="36"/>
      <c r="M325" s="50"/>
      <c r="N325" s="50"/>
      <c r="O325" s="50"/>
      <c r="P325" s="50"/>
      <c r="Q325" s="50"/>
      <c r="R325" s="50"/>
      <c r="S325" s="50"/>
      <c r="T325" s="50"/>
      <c r="U325" s="50"/>
      <c r="V325" s="50"/>
      <c r="W325" s="50"/>
    </row>
    <row r="326" spans="12:23" x14ac:dyDescent="0.3">
      <c r="L326" s="36"/>
      <c r="M326" s="50"/>
      <c r="N326" s="50"/>
      <c r="O326" s="50"/>
      <c r="P326" s="50"/>
      <c r="Q326" s="50"/>
      <c r="R326" s="50"/>
      <c r="S326" s="50"/>
      <c r="T326" s="50"/>
      <c r="U326" s="50"/>
      <c r="V326" s="50"/>
      <c r="W326" s="50"/>
    </row>
    <row r="327" spans="12:23" x14ac:dyDescent="0.3">
      <c r="L327" s="36"/>
      <c r="M327" s="50"/>
      <c r="N327" s="50"/>
      <c r="O327" s="50"/>
      <c r="P327" s="50"/>
      <c r="Q327" s="50"/>
      <c r="R327" s="50"/>
      <c r="S327" s="50"/>
      <c r="T327" s="50"/>
      <c r="U327" s="50"/>
      <c r="V327" s="50"/>
      <c r="W327" s="50"/>
    </row>
    <row r="328" spans="12:23" x14ac:dyDescent="0.3">
      <c r="L328" s="36"/>
      <c r="M328" s="50"/>
      <c r="N328" s="50"/>
      <c r="O328" s="50"/>
      <c r="P328" s="50"/>
      <c r="Q328" s="50"/>
      <c r="R328" s="50"/>
      <c r="S328" s="50"/>
      <c r="T328" s="50"/>
      <c r="U328" s="50"/>
      <c r="V328" s="50"/>
      <c r="W328" s="50"/>
    </row>
    <row r="329" spans="12:23" x14ac:dyDescent="0.3">
      <c r="L329" s="36"/>
      <c r="M329" s="50"/>
      <c r="N329" s="50"/>
      <c r="O329" s="50"/>
      <c r="P329" s="50"/>
      <c r="Q329" s="50"/>
      <c r="R329" s="50"/>
      <c r="S329" s="50"/>
      <c r="T329" s="50"/>
      <c r="U329" s="50"/>
      <c r="V329" s="50"/>
      <c r="W329" s="50"/>
    </row>
    <row r="330" spans="12:23" x14ac:dyDescent="0.3">
      <c r="L330" s="36"/>
      <c r="M330" s="50"/>
      <c r="N330" s="50"/>
      <c r="O330" s="50"/>
      <c r="P330" s="50"/>
      <c r="Q330" s="50"/>
      <c r="R330" s="50"/>
      <c r="S330" s="50"/>
      <c r="T330" s="50"/>
      <c r="U330" s="50"/>
      <c r="V330" s="50"/>
      <c r="W330" s="50"/>
    </row>
    <row r="331" spans="12:23" x14ac:dyDescent="0.3">
      <c r="L331" s="54"/>
      <c r="M331" s="55"/>
      <c r="N331" s="55"/>
      <c r="O331" s="55"/>
      <c r="P331" s="55"/>
      <c r="Q331" s="55"/>
      <c r="R331" s="55"/>
      <c r="S331" s="55"/>
      <c r="T331" s="55"/>
      <c r="U331" s="55"/>
      <c r="V331" s="55"/>
      <c r="W331" s="55"/>
    </row>
    <row r="332" spans="12:23" x14ac:dyDescent="0.3">
      <c r="L332" s="36"/>
      <c r="M332" s="50"/>
      <c r="N332" s="50"/>
      <c r="O332" s="50"/>
      <c r="P332" s="50"/>
      <c r="Q332" s="50"/>
      <c r="R332" s="50"/>
      <c r="S332" s="50"/>
      <c r="T332" s="50"/>
      <c r="U332" s="50"/>
      <c r="V332" s="50"/>
      <c r="W332" s="50"/>
    </row>
    <row r="333" spans="12:23" x14ac:dyDescent="0.3">
      <c r="L333" s="36"/>
      <c r="M333" s="50"/>
      <c r="N333" s="50"/>
      <c r="O333" s="50"/>
      <c r="P333" s="50"/>
      <c r="Q333" s="50"/>
      <c r="R333" s="50"/>
      <c r="S333" s="50"/>
      <c r="T333" s="50"/>
      <c r="U333" s="50"/>
      <c r="V333" s="50"/>
      <c r="W333" s="50"/>
    </row>
    <row r="334" spans="12:23" x14ac:dyDescent="0.3">
      <c r="L334" s="36"/>
      <c r="M334" s="50"/>
      <c r="N334" s="50"/>
      <c r="O334" s="50"/>
      <c r="P334" s="50"/>
      <c r="Q334" s="50"/>
      <c r="R334" s="50"/>
      <c r="S334" s="50"/>
      <c r="T334" s="50"/>
      <c r="U334" s="50"/>
      <c r="V334" s="50"/>
      <c r="W334" s="50"/>
    </row>
    <row r="335" spans="12:23" x14ac:dyDescent="0.3">
      <c r="L335" s="36"/>
      <c r="M335" s="50"/>
      <c r="N335" s="50"/>
      <c r="O335" s="50"/>
      <c r="P335" s="50"/>
      <c r="Q335" s="50"/>
      <c r="R335" s="50"/>
      <c r="S335" s="50"/>
      <c r="T335" s="50"/>
      <c r="U335" s="50"/>
      <c r="V335" s="50"/>
      <c r="W335" s="50"/>
    </row>
    <row r="336" spans="12:23" x14ac:dyDescent="0.3">
      <c r="L336" s="36"/>
      <c r="M336" s="50"/>
      <c r="N336" s="50"/>
      <c r="O336" s="50"/>
      <c r="P336" s="50"/>
      <c r="Q336" s="50"/>
      <c r="R336" s="50"/>
      <c r="S336" s="50"/>
      <c r="T336" s="50"/>
      <c r="U336" s="50"/>
      <c r="V336" s="50"/>
      <c r="W336" s="50"/>
    </row>
    <row r="337" spans="12:23" x14ac:dyDescent="0.3">
      <c r="L337" s="36"/>
      <c r="M337" s="50"/>
      <c r="N337" s="50"/>
      <c r="O337" s="50"/>
      <c r="P337" s="50"/>
      <c r="Q337" s="50"/>
      <c r="R337" s="50"/>
      <c r="S337" s="50"/>
      <c r="T337" s="50"/>
      <c r="U337" s="50"/>
      <c r="V337" s="50"/>
      <c r="W337" s="50"/>
    </row>
    <row r="338" spans="12:23" x14ac:dyDescent="0.3">
      <c r="L338" s="36"/>
      <c r="M338" s="50"/>
      <c r="N338" s="50"/>
      <c r="O338" s="50"/>
      <c r="P338" s="50"/>
      <c r="Q338" s="50"/>
      <c r="R338" s="50"/>
      <c r="S338" s="50"/>
      <c r="T338" s="50"/>
      <c r="U338" s="50"/>
      <c r="V338" s="50"/>
      <c r="W338" s="50"/>
    </row>
    <row r="339" spans="12:23" x14ac:dyDescent="0.3">
      <c r="L339" s="36"/>
      <c r="M339" s="50"/>
      <c r="N339" s="50"/>
      <c r="O339" s="50"/>
      <c r="P339" s="50"/>
      <c r="Q339" s="50"/>
      <c r="R339" s="50"/>
      <c r="S339" s="50"/>
      <c r="T339" s="50"/>
      <c r="U339" s="50"/>
      <c r="V339" s="50"/>
      <c r="W339" s="50"/>
    </row>
    <row r="340" spans="12:23" x14ac:dyDescent="0.3">
      <c r="L340" s="36"/>
      <c r="M340" s="50"/>
      <c r="N340" s="50"/>
      <c r="O340" s="50"/>
      <c r="P340" s="50"/>
      <c r="Q340" s="50"/>
      <c r="R340" s="50"/>
      <c r="S340" s="50"/>
      <c r="T340" s="50"/>
      <c r="U340" s="50"/>
      <c r="V340" s="50"/>
      <c r="W340" s="50"/>
    </row>
    <row r="341" spans="12:23" x14ac:dyDescent="0.3">
      <c r="L341" s="36"/>
      <c r="M341" s="50"/>
      <c r="N341" s="50"/>
      <c r="O341" s="50"/>
      <c r="P341" s="50"/>
      <c r="Q341" s="50"/>
      <c r="R341" s="50"/>
      <c r="S341" s="50"/>
      <c r="T341" s="50"/>
      <c r="U341" s="50"/>
      <c r="V341" s="50"/>
      <c r="W341" s="50"/>
    </row>
    <row r="342" spans="12:23" x14ac:dyDescent="0.3">
      <c r="L342" s="36"/>
      <c r="M342" s="50"/>
      <c r="N342" s="50"/>
      <c r="O342" s="50"/>
      <c r="P342" s="50"/>
      <c r="Q342" s="50"/>
      <c r="R342" s="50"/>
      <c r="S342" s="50"/>
      <c r="T342" s="50"/>
      <c r="U342" s="50"/>
      <c r="V342" s="50"/>
      <c r="W342" s="50"/>
    </row>
    <row r="343" spans="12:23" x14ac:dyDescent="0.3">
      <c r="L343" s="36"/>
      <c r="M343" s="50"/>
      <c r="N343" s="50"/>
      <c r="O343" s="50"/>
      <c r="P343" s="50"/>
      <c r="Q343" s="50"/>
      <c r="R343" s="50"/>
      <c r="S343" s="50"/>
      <c r="T343" s="50"/>
      <c r="U343" s="50"/>
      <c r="V343" s="50"/>
      <c r="W343" s="50"/>
    </row>
    <row r="344" spans="12:23" x14ac:dyDescent="0.3">
      <c r="L344" s="36"/>
      <c r="M344" s="50"/>
      <c r="N344" s="50"/>
      <c r="O344" s="50"/>
      <c r="P344" s="50"/>
      <c r="Q344" s="50"/>
      <c r="R344" s="50"/>
      <c r="S344" s="50"/>
      <c r="T344" s="50"/>
      <c r="U344" s="50"/>
      <c r="V344" s="50"/>
      <c r="W344" s="50"/>
    </row>
    <row r="345" spans="12:23" x14ac:dyDescent="0.3">
      <c r="L345" s="36"/>
      <c r="M345" s="50"/>
      <c r="N345" s="50"/>
      <c r="O345" s="50"/>
      <c r="P345" s="50"/>
      <c r="Q345" s="50"/>
      <c r="R345" s="50"/>
      <c r="S345" s="50"/>
      <c r="T345" s="50"/>
      <c r="U345" s="50"/>
      <c r="V345" s="50"/>
      <c r="W345" s="50"/>
    </row>
    <row r="346" spans="12:23" x14ac:dyDescent="0.3">
      <c r="L346" s="36"/>
      <c r="M346" s="50"/>
      <c r="N346" s="50"/>
      <c r="O346" s="50"/>
      <c r="P346" s="50"/>
      <c r="Q346" s="50"/>
      <c r="R346" s="50"/>
      <c r="S346" s="50"/>
      <c r="T346" s="50"/>
      <c r="U346" s="50"/>
      <c r="V346" s="50"/>
      <c r="W346" s="50"/>
    </row>
    <row r="347" spans="12:23" x14ac:dyDescent="0.3">
      <c r="L347" s="36"/>
      <c r="M347" s="50"/>
      <c r="N347" s="50"/>
      <c r="O347" s="50"/>
      <c r="P347" s="50"/>
      <c r="Q347" s="50"/>
      <c r="R347" s="50"/>
      <c r="S347" s="50"/>
      <c r="T347" s="50"/>
      <c r="U347" s="50"/>
      <c r="V347" s="50"/>
      <c r="W347" s="50"/>
    </row>
    <row r="348" spans="12:23" x14ac:dyDescent="0.3">
      <c r="L348" s="36"/>
      <c r="M348" s="50"/>
      <c r="N348" s="50"/>
      <c r="O348" s="50"/>
      <c r="P348" s="50"/>
      <c r="Q348" s="50"/>
      <c r="R348" s="50"/>
      <c r="S348" s="50"/>
      <c r="T348" s="50"/>
      <c r="U348" s="50"/>
      <c r="V348" s="50"/>
      <c r="W348" s="50"/>
    </row>
    <row r="349" spans="12:23" x14ac:dyDescent="0.3">
      <c r="L349" s="36"/>
      <c r="M349" s="50"/>
      <c r="N349" s="50"/>
      <c r="O349" s="50"/>
      <c r="P349" s="50"/>
      <c r="Q349" s="50"/>
      <c r="R349" s="50"/>
      <c r="S349" s="50"/>
      <c r="T349" s="50"/>
      <c r="U349" s="50"/>
      <c r="V349" s="50"/>
      <c r="W349" s="50"/>
    </row>
    <row r="350" spans="12:23" x14ac:dyDescent="0.3">
      <c r="L350" s="36"/>
      <c r="M350" s="50"/>
      <c r="N350" s="50"/>
      <c r="O350" s="50"/>
      <c r="P350" s="50"/>
      <c r="Q350" s="50"/>
      <c r="R350" s="50"/>
      <c r="S350" s="50"/>
      <c r="T350" s="50"/>
      <c r="U350" s="50"/>
      <c r="V350" s="50"/>
      <c r="W350" s="50"/>
    </row>
    <row r="351" spans="12:23" x14ac:dyDescent="0.3">
      <c r="L351" s="36"/>
      <c r="M351" s="50"/>
      <c r="N351" s="50"/>
      <c r="O351" s="50"/>
      <c r="P351" s="50"/>
      <c r="Q351" s="50"/>
      <c r="R351" s="50"/>
      <c r="S351" s="50"/>
      <c r="T351" s="50"/>
      <c r="U351" s="50"/>
      <c r="V351" s="50"/>
      <c r="W351" s="50"/>
    </row>
    <row r="352" spans="12:23" x14ac:dyDescent="0.3">
      <c r="L352" s="36"/>
      <c r="M352" s="50"/>
      <c r="N352" s="50"/>
      <c r="O352" s="50"/>
      <c r="P352" s="50"/>
      <c r="Q352" s="50"/>
      <c r="R352" s="50"/>
      <c r="S352" s="50"/>
      <c r="T352" s="50"/>
      <c r="U352" s="50"/>
      <c r="V352" s="50"/>
      <c r="W352" s="50"/>
    </row>
    <row r="353" spans="12:23" x14ac:dyDescent="0.3">
      <c r="L353" s="36"/>
      <c r="M353" s="50"/>
      <c r="N353" s="50"/>
      <c r="O353" s="50"/>
      <c r="P353" s="50"/>
      <c r="Q353" s="50"/>
      <c r="R353" s="50"/>
      <c r="S353" s="50"/>
      <c r="T353" s="50"/>
      <c r="U353" s="50"/>
      <c r="V353" s="50"/>
      <c r="W353" s="50"/>
    </row>
    <row r="354" spans="12:23" x14ac:dyDescent="0.3">
      <c r="L354" s="36"/>
      <c r="M354" s="50"/>
      <c r="N354" s="50"/>
      <c r="O354" s="50"/>
      <c r="P354" s="50"/>
      <c r="Q354" s="50"/>
      <c r="R354" s="50"/>
      <c r="S354" s="50"/>
      <c r="T354" s="50"/>
      <c r="U354" s="50"/>
      <c r="V354" s="50"/>
      <c r="W354" s="50"/>
    </row>
    <row r="355" spans="12:23" x14ac:dyDescent="0.3">
      <c r="L355" s="36"/>
      <c r="M355" s="50"/>
      <c r="N355" s="50"/>
      <c r="O355" s="50"/>
      <c r="P355" s="50"/>
      <c r="Q355" s="50"/>
      <c r="R355" s="50"/>
      <c r="S355" s="50"/>
      <c r="T355" s="50"/>
      <c r="U355" s="50"/>
      <c r="V355" s="50"/>
      <c r="W355" s="50"/>
    </row>
    <row r="356" spans="12:23" x14ac:dyDescent="0.3">
      <c r="L356" s="36"/>
      <c r="M356" s="50"/>
      <c r="N356" s="50"/>
      <c r="O356" s="50"/>
      <c r="P356" s="50"/>
      <c r="Q356" s="50"/>
      <c r="R356" s="50"/>
      <c r="S356" s="50"/>
      <c r="T356" s="50"/>
      <c r="U356" s="50"/>
      <c r="V356" s="50"/>
      <c r="W356" s="50"/>
    </row>
    <row r="357" spans="12:23" x14ac:dyDescent="0.3">
      <c r="L357" s="36"/>
      <c r="M357" s="50"/>
      <c r="N357" s="50"/>
      <c r="O357" s="50"/>
      <c r="P357" s="50"/>
      <c r="Q357" s="50"/>
      <c r="R357" s="50"/>
      <c r="S357" s="50"/>
      <c r="T357" s="50"/>
      <c r="U357" s="50"/>
      <c r="V357" s="50"/>
      <c r="W357" s="50"/>
    </row>
    <row r="358" spans="12:23" x14ac:dyDescent="0.3">
      <c r="L358" s="36"/>
      <c r="M358" s="50"/>
      <c r="N358" s="50"/>
      <c r="O358" s="50"/>
      <c r="P358" s="50"/>
      <c r="Q358" s="50"/>
      <c r="R358" s="50"/>
      <c r="S358" s="50"/>
      <c r="T358" s="50"/>
      <c r="U358" s="50"/>
      <c r="V358" s="50"/>
      <c r="W358" s="50"/>
    </row>
    <row r="359" spans="12:23" x14ac:dyDescent="0.3">
      <c r="L359" s="36"/>
      <c r="M359" s="50"/>
      <c r="N359" s="50"/>
      <c r="O359" s="50"/>
      <c r="P359" s="50"/>
      <c r="Q359" s="50"/>
      <c r="R359" s="50"/>
      <c r="S359" s="50"/>
      <c r="T359" s="50"/>
      <c r="U359" s="50"/>
      <c r="V359" s="50"/>
      <c r="W359" s="50"/>
    </row>
    <row r="360" spans="12:23" x14ac:dyDescent="0.3">
      <c r="L360" s="36"/>
      <c r="M360" s="50"/>
      <c r="N360" s="50"/>
      <c r="O360" s="50"/>
      <c r="P360" s="50"/>
      <c r="Q360" s="50"/>
      <c r="R360" s="50"/>
      <c r="S360" s="50"/>
      <c r="T360" s="50"/>
      <c r="U360" s="50"/>
      <c r="V360" s="50"/>
      <c r="W360" s="50"/>
    </row>
    <row r="361" spans="12:23" x14ac:dyDescent="0.3">
      <c r="L361" s="36"/>
      <c r="M361" s="50"/>
      <c r="N361" s="50"/>
      <c r="O361" s="50"/>
      <c r="P361" s="50"/>
      <c r="Q361" s="50"/>
      <c r="R361" s="50"/>
      <c r="S361" s="50"/>
      <c r="T361" s="50"/>
      <c r="U361" s="50"/>
      <c r="V361" s="50"/>
      <c r="W361" s="50"/>
    </row>
    <row r="362" spans="12:23" x14ac:dyDescent="0.3">
      <c r="L362" s="36"/>
      <c r="M362" s="50"/>
      <c r="N362" s="50"/>
      <c r="O362" s="50"/>
      <c r="P362" s="50"/>
      <c r="Q362" s="50"/>
      <c r="R362" s="50"/>
      <c r="S362" s="50"/>
      <c r="T362" s="50"/>
      <c r="U362" s="50"/>
      <c r="V362" s="50"/>
      <c r="W362" s="50"/>
    </row>
    <row r="363" spans="12:23" x14ac:dyDescent="0.3">
      <c r="L363" s="36"/>
      <c r="M363" s="50"/>
      <c r="N363" s="50"/>
      <c r="O363" s="50"/>
      <c r="P363" s="50"/>
      <c r="Q363" s="50"/>
      <c r="R363" s="50"/>
      <c r="S363" s="50"/>
      <c r="T363" s="50"/>
      <c r="U363" s="50"/>
      <c r="V363" s="50"/>
      <c r="W363" s="50"/>
    </row>
    <row r="364" spans="12:23" x14ac:dyDescent="0.3">
      <c r="L364" s="36"/>
      <c r="M364" s="50"/>
      <c r="N364" s="50"/>
      <c r="O364" s="50"/>
      <c r="P364" s="50"/>
      <c r="Q364" s="50"/>
      <c r="R364" s="50"/>
      <c r="S364" s="50"/>
      <c r="T364" s="50"/>
      <c r="U364" s="50"/>
      <c r="V364" s="50"/>
      <c r="W364" s="50"/>
    </row>
    <row r="365" spans="12:23" x14ac:dyDescent="0.3">
      <c r="L365" s="36"/>
      <c r="M365" s="50"/>
      <c r="N365" s="50"/>
      <c r="O365" s="50"/>
      <c r="P365" s="50"/>
      <c r="Q365" s="50"/>
      <c r="R365" s="50"/>
      <c r="S365" s="50"/>
      <c r="T365" s="50"/>
      <c r="U365" s="50"/>
      <c r="V365" s="50"/>
      <c r="W365" s="50"/>
    </row>
    <row r="366" spans="12:23" x14ac:dyDescent="0.3">
      <c r="L366" s="36"/>
      <c r="M366" s="50"/>
      <c r="N366" s="50"/>
      <c r="O366" s="50"/>
      <c r="P366" s="50"/>
      <c r="Q366" s="50"/>
      <c r="R366" s="50"/>
      <c r="S366" s="50"/>
      <c r="T366" s="50"/>
      <c r="U366" s="50"/>
      <c r="V366" s="50"/>
      <c r="W366" s="50"/>
    </row>
    <row r="367" spans="12:23" x14ac:dyDescent="0.3">
      <c r="L367" s="36"/>
      <c r="M367" s="50"/>
      <c r="N367" s="50"/>
      <c r="O367" s="50"/>
      <c r="P367" s="50"/>
      <c r="Q367" s="50"/>
      <c r="R367" s="50"/>
      <c r="S367" s="50"/>
      <c r="T367" s="50"/>
      <c r="U367" s="50"/>
      <c r="V367" s="50"/>
      <c r="W367" s="50"/>
    </row>
    <row r="368" spans="12:23" x14ac:dyDescent="0.3">
      <c r="L368" s="36"/>
      <c r="M368" s="50"/>
      <c r="N368" s="50"/>
      <c r="O368" s="50"/>
      <c r="P368" s="50"/>
      <c r="Q368" s="50"/>
      <c r="R368" s="50"/>
      <c r="S368" s="50"/>
      <c r="T368" s="50"/>
      <c r="U368" s="50"/>
      <c r="V368" s="50"/>
      <c r="W368" s="50"/>
    </row>
    <row r="369" spans="12:23" x14ac:dyDescent="0.3">
      <c r="L369" s="36"/>
      <c r="M369" s="50"/>
      <c r="N369" s="50"/>
      <c r="O369" s="50"/>
      <c r="P369" s="50"/>
      <c r="Q369" s="50"/>
      <c r="R369" s="50"/>
      <c r="S369" s="50"/>
      <c r="T369" s="50"/>
      <c r="U369" s="50"/>
      <c r="V369" s="50"/>
      <c r="W369" s="50"/>
    </row>
    <row r="370" spans="12:23" x14ac:dyDescent="0.3">
      <c r="L370" s="36"/>
      <c r="M370" s="50"/>
      <c r="N370" s="50"/>
      <c r="O370" s="50"/>
      <c r="P370" s="50"/>
      <c r="Q370" s="50"/>
      <c r="R370" s="50"/>
      <c r="S370" s="50"/>
      <c r="T370" s="50"/>
      <c r="U370" s="50"/>
      <c r="V370" s="50"/>
      <c r="W370" s="50"/>
    </row>
    <row r="371" spans="12:23" x14ac:dyDescent="0.3">
      <c r="L371" s="36"/>
      <c r="M371" s="50"/>
      <c r="N371" s="50"/>
      <c r="O371" s="50"/>
      <c r="P371" s="50"/>
      <c r="Q371" s="50"/>
      <c r="R371" s="50"/>
      <c r="S371" s="50"/>
      <c r="T371" s="50"/>
      <c r="U371" s="50"/>
      <c r="V371" s="50"/>
      <c r="W371" s="50"/>
    </row>
    <row r="372" spans="12:23" x14ac:dyDescent="0.3">
      <c r="L372" s="36"/>
      <c r="M372" s="50"/>
      <c r="N372" s="50"/>
      <c r="O372" s="50"/>
      <c r="P372" s="50"/>
      <c r="Q372" s="50"/>
      <c r="R372" s="50"/>
      <c r="S372" s="50"/>
      <c r="T372" s="50"/>
      <c r="U372" s="50"/>
      <c r="V372" s="50"/>
      <c r="W372" s="50"/>
    </row>
    <row r="373" spans="12:23" x14ac:dyDescent="0.3">
      <c r="L373" s="36"/>
      <c r="M373" s="50"/>
      <c r="N373" s="50"/>
      <c r="O373" s="50"/>
      <c r="P373" s="50"/>
      <c r="Q373" s="50"/>
      <c r="R373" s="50"/>
      <c r="S373" s="50"/>
      <c r="T373" s="50"/>
      <c r="U373" s="50"/>
      <c r="V373" s="50"/>
      <c r="W373" s="50"/>
    </row>
    <row r="374" spans="12:23" x14ac:dyDescent="0.3">
      <c r="L374" s="36"/>
      <c r="M374" s="50"/>
      <c r="N374" s="50"/>
      <c r="O374" s="50"/>
      <c r="P374" s="50"/>
      <c r="Q374" s="50"/>
      <c r="R374" s="50"/>
      <c r="S374" s="50"/>
      <c r="T374" s="50"/>
      <c r="U374" s="50"/>
      <c r="V374" s="50"/>
      <c r="W374" s="50"/>
    </row>
    <row r="375" spans="12:23" x14ac:dyDescent="0.3">
      <c r="L375" s="36"/>
      <c r="M375" s="50"/>
      <c r="N375" s="50"/>
      <c r="O375" s="50"/>
      <c r="P375" s="50"/>
      <c r="Q375" s="50"/>
      <c r="R375" s="50"/>
      <c r="S375" s="50"/>
      <c r="T375" s="50"/>
      <c r="U375" s="50"/>
      <c r="V375" s="50"/>
      <c r="W375" s="50"/>
    </row>
    <row r="376" spans="12:23" x14ac:dyDescent="0.3">
      <c r="L376" s="36"/>
      <c r="M376" s="50"/>
      <c r="N376" s="50"/>
      <c r="O376" s="50"/>
      <c r="P376" s="50"/>
      <c r="Q376" s="50"/>
      <c r="R376" s="50"/>
      <c r="S376" s="50"/>
      <c r="T376" s="50"/>
      <c r="U376" s="50"/>
      <c r="V376" s="50"/>
      <c r="W376" s="50"/>
    </row>
    <row r="377" spans="12:23" x14ac:dyDescent="0.3">
      <c r="L377" s="36"/>
      <c r="M377" s="50"/>
      <c r="N377" s="50"/>
      <c r="O377" s="50"/>
      <c r="P377" s="50"/>
      <c r="Q377" s="50"/>
      <c r="R377" s="50"/>
      <c r="S377" s="50"/>
      <c r="T377" s="50"/>
      <c r="U377" s="50"/>
      <c r="V377" s="50"/>
      <c r="W377" s="50"/>
    </row>
    <row r="378" spans="12:23" x14ac:dyDescent="0.3">
      <c r="L378" s="36"/>
      <c r="M378" s="50"/>
      <c r="N378" s="50"/>
      <c r="O378" s="50"/>
      <c r="P378" s="50"/>
      <c r="Q378" s="50"/>
      <c r="R378" s="50"/>
      <c r="S378" s="50"/>
      <c r="T378" s="50"/>
      <c r="U378" s="50"/>
      <c r="V378" s="50"/>
      <c r="W378" s="50"/>
    </row>
    <row r="379" spans="12:23" x14ac:dyDescent="0.3">
      <c r="L379" s="36"/>
      <c r="M379" s="50"/>
      <c r="N379" s="50"/>
      <c r="O379" s="50"/>
      <c r="P379" s="50"/>
      <c r="Q379" s="50"/>
      <c r="R379" s="50"/>
      <c r="S379" s="50"/>
      <c r="T379" s="50"/>
      <c r="U379" s="50"/>
      <c r="V379" s="50"/>
      <c r="W379" s="50"/>
    </row>
    <row r="380" spans="12:23" x14ac:dyDescent="0.3">
      <c r="L380" s="36"/>
      <c r="M380" s="50"/>
      <c r="N380" s="50"/>
      <c r="O380" s="50"/>
      <c r="P380" s="50"/>
      <c r="Q380" s="50"/>
      <c r="R380" s="50"/>
      <c r="S380" s="50"/>
      <c r="T380" s="50"/>
      <c r="U380" s="50"/>
      <c r="V380" s="50"/>
      <c r="W380" s="50"/>
    </row>
    <row r="381" spans="12:23" x14ac:dyDescent="0.3">
      <c r="L381" s="36"/>
      <c r="M381" s="50"/>
      <c r="N381" s="50"/>
      <c r="O381" s="50"/>
      <c r="P381" s="50"/>
      <c r="Q381" s="50"/>
      <c r="R381" s="50"/>
      <c r="S381" s="50"/>
      <c r="T381" s="50"/>
      <c r="U381" s="50"/>
      <c r="V381" s="50"/>
      <c r="W381" s="50"/>
    </row>
    <row r="382" spans="12:23" x14ac:dyDescent="0.3">
      <c r="L382" s="36"/>
      <c r="M382" s="50"/>
      <c r="N382" s="50"/>
      <c r="O382" s="50"/>
      <c r="P382" s="50"/>
      <c r="Q382" s="50"/>
      <c r="R382" s="50"/>
      <c r="S382" s="50"/>
      <c r="T382" s="50"/>
      <c r="U382" s="50"/>
      <c r="V382" s="50"/>
      <c r="W382" s="50"/>
    </row>
    <row r="383" spans="12:23" x14ac:dyDescent="0.3">
      <c r="L383" s="36"/>
      <c r="M383" s="50"/>
      <c r="N383" s="50"/>
      <c r="O383" s="50"/>
      <c r="P383" s="50"/>
      <c r="Q383" s="50"/>
      <c r="R383" s="50"/>
      <c r="S383" s="50"/>
      <c r="T383" s="50"/>
      <c r="U383" s="50"/>
      <c r="V383" s="50"/>
      <c r="W383" s="50"/>
    </row>
    <row r="384" spans="12:23" x14ac:dyDescent="0.3">
      <c r="L384" s="36"/>
      <c r="M384" s="50"/>
      <c r="N384" s="50"/>
      <c r="O384" s="50"/>
      <c r="P384" s="50"/>
      <c r="Q384" s="50"/>
      <c r="R384" s="50"/>
      <c r="S384" s="50"/>
      <c r="T384" s="50"/>
      <c r="U384" s="50"/>
      <c r="V384" s="50"/>
      <c r="W384" s="50"/>
    </row>
    <row r="385" spans="12:23" x14ac:dyDescent="0.3">
      <c r="L385" s="36"/>
      <c r="M385" s="50"/>
      <c r="N385" s="50"/>
      <c r="O385" s="50"/>
      <c r="P385" s="50"/>
      <c r="Q385" s="50"/>
      <c r="R385" s="50"/>
      <c r="S385" s="50"/>
      <c r="T385" s="50"/>
      <c r="U385" s="50"/>
      <c r="V385" s="50"/>
      <c r="W385" s="50"/>
    </row>
    <row r="386" spans="12:23" x14ac:dyDescent="0.3">
      <c r="L386" s="36"/>
      <c r="M386" s="50"/>
      <c r="N386" s="50"/>
      <c r="O386" s="50"/>
      <c r="P386" s="50"/>
      <c r="Q386" s="50"/>
      <c r="R386" s="50"/>
      <c r="S386" s="50"/>
      <c r="T386" s="50"/>
      <c r="U386" s="50"/>
      <c r="V386" s="50"/>
      <c r="W386" s="50"/>
    </row>
    <row r="387" spans="12:23" x14ac:dyDescent="0.3">
      <c r="L387" s="36"/>
      <c r="M387" s="50"/>
      <c r="N387" s="50"/>
      <c r="O387" s="50"/>
      <c r="P387" s="50"/>
      <c r="Q387" s="50"/>
      <c r="R387" s="50"/>
      <c r="S387" s="50"/>
      <c r="T387" s="50"/>
      <c r="U387" s="50"/>
      <c r="V387" s="50"/>
      <c r="W387" s="50"/>
    </row>
    <row r="388" spans="12:23" x14ac:dyDescent="0.3">
      <c r="L388" s="36"/>
      <c r="M388" s="50"/>
      <c r="N388" s="50"/>
      <c r="O388" s="50"/>
      <c r="P388" s="50"/>
      <c r="Q388" s="50"/>
      <c r="R388" s="50"/>
      <c r="S388" s="50"/>
      <c r="T388" s="50"/>
      <c r="U388" s="50"/>
      <c r="V388" s="50"/>
      <c r="W388" s="50"/>
    </row>
    <row r="389" spans="12:23" x14ac:dyDescent="0.3">
      <c r="L389" s="36"/>
      <c r="M389" s="50"/>
      <c r="N389" s="50"/>
      <c r="O389" s="50"/>
      <c r="P389" s="50"/>
      <c r="Q389" s="50"/>
      <c r="R389" s="50"/>
      <c r="S389" s="50"/>
      <c r="T389" s="50"/>
      <c r="U389" s="50"/>
      <c r="V389" s="50"/>
      <c r="W389" s="50"/>
    </row>
    <row r="390" spans="12:23" x14ac:dyDescent="0.3">
      <c r="L390" s="36"/>
      <c r="M390" s="50"/>
      <c r="N390" s="50"/>
      <c r="O390" s="50"/>
      <c r="P390" s="50"/>
      <c r="Q390" s="50"/>
      <c r="R390" s="50"/>
      <c r="S390" s="50"/>
      <c r="T390" s="50"/>
      <c r="U390" s="50"/>
      <c r="V390" s="50"/>
      <c r="W390" s="50"/>
    </row>
    <row r="391" spans="12:23" x14ac:dyDescent="0.3">
      <c r="L391" s="36"/>
      <c r="M391" s="50"/>
      <c r="N391" s="50"/>
      <c r="O391" s="50"/>
      <c r="P391" s="50"/>
      <c r="Q391" s="50"/>
      <c r="R391" s="50"/>
      <c r="S391" s="50"/>
      <c r="T391" s="50"/>
      <c r="U391" s="50"/>
      <c r="V391" s="50"/>
      <c r="W391" s="50"/>
    </row>
    <row r="392" spans="12:23" x14ac:dyDescent="0.3">
      <c r="L392" s="36"/>
      <c r="M392" s="50"/>
      <c r="N392" s="50"/>
      <c r="O392" s="50"/>
      <c r="P392" s="50"/>
      <c r="Q392" s="50"/>
      <c r="R392" s="50"/>
      <c r="S392" s="50"/>
      <c r="T392" s="50"/>
      <c r="U392" s="50"/>
      <c r="V392" s="50"/>
      <c r="W392" s="50"/>
    </row>
    <row r="393" spans="12:23" x14ac:dyDescent="0.3">
      <c r="L393" s="36"/>
      <c r="M393" s="50"/>
      <c r="N393" s="50"/>
      <c r="O393" s="50"/>
      <c r="P393" s="50"/>
      <c r="Q393" s="50"/>
      <c r="R393" s="50"/>
      <c r="S393" s="50"/>
      <c r="T393" s="50"/>
      <c r="U393" s="50"/>
      <c r="V393" s="50"/>
      <c r="W393" s="50"/>
    </row>
    <row r="394" spans="12:23" x14ac:dyDescent="0.3">
      <c r="L394" s="36"/>
      <c r="M394" s="50"/>
      <c r="N394" s="50"/>
      <c r="O394" s="50"/>
      <c r="P394" s="50"/>
      <c r="Q394" s="50"/>
      <c r="R394" s="50"/>
      <c r="S394" s="50"/>
      <c r="T394" s="50"/>
      <c r="U394" s="50"/>
      <c r="V394" s="50"/>
      <c r="W394" s="50"/>
    </row>
    <row r="395" spans="12:23" x14ac:dyDescent="0.3">
      <c r="L395" s="36"/>
      <c r="M395" s="50"/>
      <c r="N395" s="50"/>
      <c r="O395" s="50"/>
      <c r="P395" s="50"/>
      <c r="Q395" s="50"/>
      <c r="R395" s="50"/>
      <c r="S395" s="50"/>
      <c r="T395" s="50"/>
      <c r="U395" s="50"/>
      <c r="V395" s="50"/>
      <c r="W395" s="50"/>
    </row>
    <row r="396" spans="12:23" x14ac:dyDescent="0.3">
      <c r="L396" s="36"/>
      <c r="M396" s="50"/>
      <c r="N396" s="50"/>
      <c r="O396" s="50"/>
      <c r="P396" s="50"/>
      <c r="Q396" s="50"/>
      <c r="R396" s="50"/>
      <c r="S396" s="50"/>
      <c r="T396" s="50"/>
      <c r="U396" s="50"/>
      <c r="V396" s="50"/>
      <c r="W396" s="50"/>
    </row>
    <row r="397" spans="12:23" x14ac:dyDescent="0.3">
      <c r="L397" s="36"/>
      <c r="M397" s="50"/>
      <c r="N397" s="50"/>
      <c r="O397" s="50"/>
      <c r="P397" s="50"/>
      <c r="Q397" s="50"/>
      <c r="R397" s="50"/>
      <c r="S397" s="50"/>
      <c r="T397" s="50"/>
      <c r="U397" s="50"/>
      <c r="V397" s="50"/>
      <c r="W397" s="50"/>
    </row>
    <row r="398" spans="12:23" x14ac:dyDescent="0.3">
      <c r="L398" s="36"/>
      <c r="M398" s="50"/>
      <c r="N398" s="50"/>
      <c r="O398" s="50"/>
      <c r="P398" s="50"/>
      <c r="Q398" s="50"/>
      <c r="R398" s="50"/>
      <c r="S398" s="50"/>
      <c r="T398" s="50"/>
      <c r="U398" s="50"/>
      <c r="V398" s="50"/>
      <c r="W398" s="50"/>
    </row>
    <row r="399" spans="12:23" x14ac:dyDescent="0.3">
      <c r="L399" s="36"/>
      <c r="M399" s="50"/>
      <c r="N399" s="50"/>
      <c r="O399" s="50"/>
      <c r="P399" s="50"/>
      <c r="Q399" s="50"/>
      <c r="R399" s="50"/>
      <c r="S399" s="50"/>
      <c r="T399" s="50"/>
      <c r="U399" s="50"/>
      <c r="V399" s="50"/>
      <c r="W399" s="50"/>
    </row>
    <row r="400" spans="12:23" x14ac:dyDescent="0.3">
      <c r="L400" s="36"/>
      <c r="M400" s="50"/>
      <c r="N400" s="50"/>
      <c r="O400" s="50"/>
      <c r="P400" s="50"/>
      <c r="Q400" s="50"/>
      <c r="R400" s="50"/>
      <c r="S400" s="50"/>
      <c r="T400" s="50"/>
      <c r="U400" s="50"/>
      <c r="V400" s="50"/>
      <c r="W400" s="50"/>
    </row>
    <row r="401" spans="12:23" x14ac:dyDescent="0.3">
      <c r="L401" s="36"/>
      <c r="M401" s="50"/>
      <c r="N401" s="50"/>
      <c r="O401" s="50"/>
      <c r="P401" s="50"/>
      <c r="Q401" s="50"/>
      <c r="R401" s="50"/>
      <c r="S401" s="50"/>
      <c r="T401" s="50"/>
      <c r="U401" s="50"/>
      <c r="V401" s="50"/>
      <c r="W401" s="50"/>
    </row>
    <row r="402" spans="12:23" x14ac:dyDescent="0.3">
      <c r="L402" s="36"/>
      <c r="M402" s="50"/>
      <c r="N402" s="50"/>
      <c r="O402" s="50"/>
      <c r="P402" s="50"/>
      <c r="Q402" s="50"/>
      <c r="R402" s="50"/>
      <c r="S402" s="50"/>
      <c r="T402" s="50"/>
      <c r="U402" s="50"/>
      <c r="V402" s="50"/>
      <c r="W402" s="50"/>
    </row>
    <row r="403" spans="12:23" x14ac:dyDescent="0.3">
      <c r="L403" s="36"/>
      <c r="M403" s="50"/>
      <c r="N403" s="50"/>
      <c r="O403" s="50"/>
      <c r="P403" s="50"/>
      <c r="Q403" s="50"/>
      <c r="R403" s="50"/>
      <c r="S403" s="50"/>
      <c r="T403" s="50"/>
      <c r="U403" s="50"/>
      <c r="V403" s="50"/>
      <c r="W403" s="50"/>
    </row>
    <row r="404" spans="12:23" x14ac:dyDescent="0.3">
      <c r="L404" s="36"/>
      <c r="M404" s="50"/>
      <c r="N404" s="50"/>
      <c r="O404" s="50"/>
      <c r="P404" s="50"/>
      <c r="Q404" s="50"/>
      <c r="R404" s="50"/>
      <c r="S404" s="50"/>
      <c r="T404" s="50"/>
      <c r="U404" s="50"/>
      <c r="V404" s="50"/>
      <c r="W404" s="50"/>
    </row>
    <row r="405" spans="12:23" x14ac:dyDescent="0.3">
      <c r="L405" s="36"/>
      <c r="M405" s="50"/>
      <c r="N405" s="50"/>
      <c r="O405" s="50"/>
      <c r="P405" s="50"/>
      <c r="Q405" s="50"/>
      <c r="R405" s="50"/>
      <c r="S405" s="50"/>
      <c r="T405" s="50"/>
      <c r="U405" s="50"/>
      <c r="V405" s="50"/>
      <c r="W405" s="50"/>
    </row>
    <row r="406" spans="12:23" x14ac:dyDescent="0.3">
      <c r="L406" s="36"/>
      <c r="M406" s="50"/>
      <c r="N406" s="50"/>
      <c r="O406" s="50"/>
      <c r="P406" s="50"/>
      <c r="Q406" s="50"/>
      <c r="R406" s="50"/>
      <c r="S406" s="50"/>
      <c r="T406" s="50"/>
      <c r="U406" s="50"/>
      <c r="V406" s="50"/>
      <c r="W406" s="50"/>
    </row>
    <row r="407" spans="12:23" x14ac:dyDescent="0.3">
      <c r="L407" s="36"/>
      <c r="M407" s="50"/>
      <c r="N407" s="50"/>
      <c r="O407" s="50"/>
      <c r="P407" s="50"/>
      <c r="Q407" s="50"/>
      <c r="R407" s="50"/>
      <c r="S407" s="50"/>
      <c r="T407" s="50"/>
      <c r="U407" s="50"/>
      <c r="V407" s="50"/>
      <c r="W407" s="50"/>
    </row>
    <row r="408" spans="12:23" x14ac:dyDescent="0.3">
      <c r="L408" s="36"/>
      <c r="M408" s="50"/>
      <c r="N408" s="50"/>
      <c r="O408" s="50"/>
      <c r="P408" s="50"/>
      <c r="Q408" s="50"/>
      <c r="R408" s="50"/>
      <c r="S408" s="50"/>
      <c r="T408" s="50"/>
      <c r="U408" s="50"/>
      <c r="V408" s="50"/>
      <c r="W408" s="50"/>
    </row>
    <row r="409" spans="12:23" x14ac:dyDescent="0.3">
      <c r="L409" s="36"/>
      <c r="M409" s="50"/>
      <c r="N409" s="50"/>
      <c r="O409" s="50"/>
      <c r="P409" s="50"/>
      <c r="Q409" s="50"/>
      <c r="R409" s="50"/>
      <c r="S409" s="50"/>
      <c r="T409" s="50"/>
      <c r="U409" s="50"/>
      <c r="V409" s="50"/>
      <c r="W409" s="50"/>
    </row>
    <row r="410" spans="12:23" x14ac:dyDescent="0.3">
      <c r="L410" s="36"/>
      <c r="M410" s="50"/>
      <c r="N410" s="50"/>
      <c r="O410" s="50"/>
      <c r="P410" s="50"/>
      <c r="Q410" s="50"/>
      <c r="R410" s="50"/>
      <c r="S410" s="50"/>
      <c r="T410" s="50"/>
      <c r="U410" s="50"/>
      <c r="V410" s="50"/>
      <c r="W410" s="50"/>
    </row>
    <row r="411" spans="12:23" x14ac:dyDescent="0.3">
      <c r="L411" s="36"/>
      <c r="M411" s="50"/>
      <c r="N411" s="50"/>
      <c r="O411" s="50"/>
      <c r="P411" s="50"/>
      <c r="Q411" s="50"/>
      <c r="R411" s="50"/>
      <c r="S411" s="50"/>
      <c r="T411" s="50"/>
      <c r="U411" s="50"/>
      <c r="V411" s="50"/>
      <c r="W411" s="50"/>
    </row>
    <row r="412" spans="12:23" x14ac:dyDescent="0.3">
      <c r="L412" s="36"/>
      <c r="M412" s="50"/>
      <c r="N412" s="50"/>
      <c r="O412" s="50"/>
      <c r="P412" s="50"/>
      <c r="Q412" s="50"/>
      <c r="R412" s="50"/>
      <c r="S412" s="50"/>
      <c r="T412" s="50"/>
      <c r="U412" s="50"/>
      <c r="V412" s="50"/>
      <c r="W412" s="50"/>
    </row>
    <row r="413" spans="12:23" x14ac:dyDescent="0.3">
      <c r="L413" s="36"/>
      <c r="M413" s="50"/>
      <c r="N413" s="50"/>
      <c r="O413" s="50"/>
      <c r="P413" s="50"/>
      <c r="Q413" s="50"/>
      <c r="R413" s="50"/>
      <c r="S413" s="50"/>
      <c r="T413" s="50"/>
      <c r="U413" s="50"/>
      <c r="V413" s="50"/>
      <c r="W413" s="50"/>
    </row>
    <row r="414" spans="12:23" x14ac:dyDescent="0.3">
      <c r="L414" s="56"/>
      <c r="M414" s="50"/>
      <c r="N414" s="50"/>
      <c r="O414" s="50"/>
      <c r="P414" s="50"/>
      <c r="Q414" s="50"/>
      <c r="R414" s="50"/>
      <c r="S414" s="50"/>
      <c r="T414" s="50"/>
      <c r="U414" s="50"/>
      <c r="V414" s="50"/>
      <c r="W414" s="50"/>
    </row>
    <row r="415" spans="12:23" x14ac:dyDescent="0.3">
      <c r="L415" s="36"/>
      <c r="M415" s="50"/>
      <c r="N415" s="50"/>
      <c r="O415" s="50"/>
      <c r="P415" s="50"/>
      <c r="Q415" s="50"/>
      <c r="R415" s="50"/>
      <c r="S415" s="50"/>
      <c r="T415" s="50"/>
      <c r="U415" s="50"/>
      <c r="V415" s="50"/>
      <c r="W415" s="50"/>
    </row>
    <row r="416" spans="12:23" x14ac:dyDescent="0.3">
      <c r="L416" s="36"/>
      <c r="M416" s="50"/>
      <c r="N416" s="50"/>
      <c r="O416" s="50"/>
      <c r="P416" s="50"/>
      <c r="Q416" s="50"/>
      <c r="R416" s="50"/>
      <c r="S416" s="50"/>
      <c r="T416" s="50"/>
      <c r="U416" s="50"/>
      <c r="V416" s="50"/>
      <c r="W416" s="50"/>
    </row>
    <row r="417" spans="12:23" x14ac:dyDescent="0.3">
      <c r="L417" s="36"/>
      <c r="M417" s="50"/>
      <c r="N417" s="50"/>
      <c r="O417" s="50"/>
      <c r="P417" s="50"/>
      <c r="Q417" s="50"/>
      <c r="R417" s="50"/>
      <c r="S417" s="50"/>
      <c r="T417" s="50"/>
      <c r="U417" s="50"/>
      <c r="V417" s="50"/>
      <c r="W417" s="50"/>
    </row>
    <row r="418" spans="12:23" x14ac:dyDescent="0.3">
      <c r="L418" s="36"/>
      <c r="M418" s="50"/>
      <c r="N418" s="50"/>
      <c r="O418" s="50"/>
      <c r="P418" s="50"/>
      <c r="Q418" s="50"/>
      <c r="R418" s="50"/>
      <c r="S418" s="50"/>
      <c r="T418" s="50"/>
      <c r="U418" s="50"/>
      <c r="V418" s="50"/>
      <c r="W418" s="50"/>
    </row>
    <row r="419" spans="12:23" x14ac:dyDescent="0.3">
      <c r="L419" s="36"/>
      <c r="M419" s="50"/>
      <c r="N419" s="50"/>
      <c r="O419" s="50"/>
      <c r="P419" s="50"/>
      <c r="Q419" s="50"/>
      <c r="R419" s="50"/>
      <c r="S419" s="50"/>
      <c r="T419" s="50"/>
      <c r="U419" s="50"/>
      <c r="V419" s="50"/>
      <c r="W419" s="50"/>
    </row>
    <row r="420" spans="12:23" x14ac:dyDescent="0.3">
      <c r="L420" s="36"/>
      <c r="M420" s="50"/>
      <c r="N420" s="50"/>
      <c r="O420" s="50"/>
      <c r="P420" s="50"/>
      <c r="Q420" s="50"/>
      <c r="R420" s="50"/>
      <c r="S420" s="50"/>
      <c r="T420" s="50"/>
      <c r="U420" s="50"/>
      <c r="V420" s="50"/>
      <c r="W420" s="50"/>
    </row>
    <row r="421" spans="12:23" x14ac:dyDescent="0.3">
      <c r="L421" s="36"/>
      <c r="M421" s="50"/>
      <c r="N421" s="50"/>
      <c r="O421" s="50"/>
      <c r="P421" s="50"/>
      <c r="Q421" s="50"/>
      <c r="R421" s="50"/>
      <c r="S421" s="50"/>
      <c r="T421" s="50"/>
      <c r="U421" s="50"/>
      <c r="V421" s="50"/>
      <c r="W421" s="50"/>
    </row>
    <row r="422" spans="12:23" x14ac:dyDescent="0.3">
      <c r="L422" s="36"/>
      <c r="M422" s="50"/>
      <c r="N422" s="50"/>
      <c r="O422" s="50"/>
      <c r="P422" s="50"/>
      <c r="Q422" s="50"/>
      <c r="R422" s="50"/>
      <c r="S422" s="50"/>
      <c r="T422" s="50"/>
      <c r="U422" s="50"/>
      <c r="V422" s="50"/>
      <c r="W422" s="50"/>
    </row>
    <row r="423" spans="12:23" x14ac:dyDescent="0.3">
      <c r="L423" s="36"/>
      <c r="M423" s="50"/>
      <c r="N423" s="50"/>
      <c r="O423" s="50"/>
      <c r="P423" s="50"/>
      <c r="Q423" s="50"/>
      <c r="R423" s="50"/>
      <c r="S423" s="50"/>
      <c r="T423" s="50"/>
      <c r="U423" s="50"/>
      <c r="V423" s="50"/>
      <c r="W423" s="50"/>
    </row>
    <row r="424" spans="12:23" x14ac:dyDescent="0.3">
      <c r="L424" s="36"/>
      <c r="M424" s="50"/>
      <c r="N424" s="50"/>
      <c r="O424" s="50"/>
      <c r="P424" s="50"/>
      <c r="Q424" s="50"/>
      <c r="R424" s="50"/>
      <c r="S424" s="50"/>
      <c r="T424" s="50"/>
      <c r="U424" s="50"/>
      <c r="V424" s="50"/>
      <c r="W424" s="50"/>
    </row>
    <row r="425" spans="12:23" x14ac:dyDescent="0.3">
      <c r="L425" s="36"/>
      <c r="M425" s="50"/>
      <c r="N425" s="50"/>
      <c r="O425" s="50"/>
      <c r="P425" s="50"/>
      <c r="Q425" s="50"/>
      <c r="R425" s="50"/>
      <c r="S425" s="50"/>
      <c r="T425" s="50"/>
      <c r="U425" s="50"/>
      <c r="V425" s="50"/>
      <c r="W425" s="50"/>
    </row>
    <row r="426" spans="12:23" x14ac:dyDescent="0.3">
      <c r="L426" s="36"/>
      <c r="M426" s="50"/>
      <c r="N426" s="50"/>
      <c r="O426" s="50"/>
      <c r="P426" s="50"/>
      <c r="Q426" s="50"/>
      <c r="R426" s="50"/>
      <c r="S426" s="50"/>
      <c r="T426" s="50"/>
      <c r="U426" s="50"/>
      <c r="V426" s="50"/>
      <c r="W426" s="50"/>
    </row>
    <row r="427" spans="12:23" x14ac:dyDescent="0.3">
      <c r="L427" s="36"/>
      <c r="M427" s="50"/>
      <c r="N427" s="50"/>
      <c r="O427" s="50"/>
      <c r="P427" s="50"/>
      <c r="Q427" s="50"/>
      <c r="R427" s="50"/>
      <c r="S427" s="50"/>
      <c r="T427" s="50"/>
      <c r="U427" s="50"/>
      <c r="V427" s="50"/>
      <c r="W427" s="50"/>
    </row>
    <row r="428" spans="12:23" x14ac:dyDescent="0.3">
      <c r="L428" s="36"/>
      <c r="M428" s="50"/>
      <c r="N428" s="50"/>
      <c r="O428" s="50"/>
      <c r="P428" s="50"/>
      <c r="Q428" s="50"/>
      <c r="R428" s="50"/>
      <c r="S428" s="50"/>
      <c r="T428" s="50"/>
      <c r="U428" s="50"/>
      <c r="V428" s="50"/>
      <c r="W428" s="50"/>
    </row>
    <row r="429" spans="12:23" x14ac:dyDescent="0.3">
      <c r="L429" s="36"/>
      <c r="M429" s="50"/>
      <c r="N429" s="50"/>
      <c r="O429" s="50"/>
      <c r="P429" s="50"/>
      <c r="Q429" s="50"/>
      <c r="R429" s="50"/>
      <c r="S429" s="50"/>
      <c r="T429" s="50"/>
      <c r="U429" s="50"/>
      <c r="V429" s="50"/>
      <c r="W429" s="50"/>
    </row>
    <row r="430" spans="12:23" x14ac:dyDescent="0.3">
      <c r="L430" s="36"/>
      <c r="M430" s="50"/>
      <c r="N430" s="50"/>
      <c r="O430" s="50"/>
      <c r="P430" s="50"/>
      <c r="Q430" s="50"/>
      <c r="R430" s="50"/>
      <c r="S430" s="50"/>
      <c r="T430" s="50"/>
      <c r="U430" s="50"/>
      <c r="V430" s="50"/>
      <c r="W430" s="50"/>
    </row>
    <row r="431" spans="12:23" x14ac:dyDescent="0.3">
      <c r="L431" s="36"/>
      <c r="M431" s="50"/>
      <c r="N431" s="50"/>
      <c r="O431" s="50"/>
      <c r="P431" s="50"/>
      <c r="Q431" s="50"/>
      <c r="R431" s="50"/>
      <c r="S431" s="50"/>
      <c r="T431" s="50"/>
      <c r="U431" s="50"/>
      <c r="V431" s="50"/>
      <c r="W431" s="50"/>
    </row>
    <row r="432" spans="12:23" x14ac:dyDescent="0.3">
      <c r="L432" s="36"/>
      <c r="M432" s="50"/>
      <c r="N432" s="50"/>
      <c r="O432" s="50"/>
      <c r="P432" s="50"/>
      <c r="Q432" s="50"/>
      <c r="R432" s="50"/>
      <c r="S432" s="50"/>
      <c r="T432" s="50"/>
      <c r="U432" s="50"/>
      <c r="V432" s="50"/>
      <c r="W432" s="50"/>
    </row>
    <row r="433" spans="12:23" x14ac:dyDescent="0.3">
      <c r="L433" s="36"/>
      <c r="M433" s="50"/>
      <c r="N433" s="50"/>
      <c r="O433" s="50"/>
      <c r="P433" s="50"/>
      <c r="Q433" s="50"/>
      <c r="R433" s="50"/>
      <c r="S433" s="50"/>
      <c r="T433" s="50"/>
      <c r="U433" s="50"/>
      <c r="V433" s="50"/>
      <c r="W433" s="50"/>
    </row>
    <row r="434" spans="12:23" x14ac:dyDescent="0.3">
      <c r="L434" s="36"/>
      <c r="M434" s="50"/>
      <c r="N434" s="50"/>
      <c r="O434" s="50"/>
      <c r="P434" s="50"/>
      <c r="Q434" s="50"/>
      <c r="R434" s="50"/>
      <c r="S434" s="50"/>
      <c r="T434" s="50"/>
      <c r="U434" s="50"/>
      <c r="V434" s="50"/>
      <c r="W434" s="50"/>
    </row>
    <row r="435" spans="12:23" x14ac:dyDescent="0.3">
      <c r="L435" s="36"/>
      <c r="M435" s="50"/>
      <c r="N435" s="50"/>
      <c r="O435" s="50"/>
      <c r="P435" s="50"/>
      <c r="Q435" s="50"/>
      <c r="R435" s="50"/>
      <c r="S435" s="50"/>
      <c r="T435" s="50"/>
      <c r="U435" s="50"/>
      <c r="V435" s="50"/>
      <c r="W435" s="50"/>
    </row>
    <row r="436" spans="12:23" x14ac:dyDescent="0.3">
      <c r="L436" s="36"/>
      <c r="M436" s="50"/>
      <c r="N436" s="50"/>
      <c r="O436" s="50"/>
      <c r="P436" s="50"/>
      <c r="Q436" s="50"/>
      <c r="R436" s="50"/>
      <c r="S436" s="50"/>
      <c r="T436" s="50"/>
      <c r="U436" s="50"/>
      <c r="V436" s="50"/>
      <c r="W436" s="50"/>
    </row>
    <row r="437" spans="12:23" x14ac:dyDescent="0.3">
      <c r="L437" s="36"/>
      <c r="M437" s="50"/>
      <c r="N437" s="50"/>
      <c r="O437" s="50"/>
      <c r="P437" s="50"/>
      <c r="Q437" s="50"/>
      <c r="R437" s="50"/>
      <c r="S437" s="50"/>
      <c r="T437" s="50"/>
      <c r="U437" s="50"/>
      <c r="V437" s="50"/>
      <c r="W437" s="50"/>
    </row>
    <row r="438" spans="12:23" x14ac:dyDescent="0.3">
      <c r="L438" s="36"/>
      <c r="M438" s="50"/>
      <c r="N438" s="50"/>
      <c r="O438" s="50"/>
      <c r="P438" s="50"/>
      <c r="Q438" s="50"/>
      <c r="R438" s="50"/>
      <c r="S438" s="50"/>
      <c r="T438" s="50"/>
      <c r="U438" s="50"/>
      <c r="V438" s="50"/>
      <c r="W438" s="50"/>
    </row>
    <row r="439" spans="12:23" x14ac:dyDescent="0.3">
      <c r="L439" s="36"/>
      <c r="M439" s="50"/>
      <c r="N439" s="50"/>
      <c r="O439" s="50"/>
      <c r="P439" s="50"/>
      <c r="Q439" s="50"/>
      <c r="R439" s="50"/>
      <c r="S439" s="50"/>
      <c r="T439" s="50"/>
      <c r="U439" s="50"/>
      <c r="V439" s="50"/>
      <c r="W439" s="50"/>
    </row>
    <row r="440" spans="12:23" x14ac:dyDescent="0.3">
      <c r="L440" s="36"/>
      <c r="M440" s="50"/>
      <c r="N440" s="50"/>
      <c r="O440" s="50"/>
      <c r="P440" s="50"/>
      <c r="Q440" s="50"/>
      <c r="R440" s="50"/>
      <c r="S440" s="50"/>
      <c r="T440" s="50"/>
      <c r="U440" s="50"/>
      <c r="V440" s="50"/>
      <c r="W440" s="50"/>
    </row>
    <row r="441" spans="12:23" x14ac:dyDescent="0.3">
      <c r="L441" s="36"/>
      <c r="M441" s="50"/>
      <c r="N441" s="50"/>
      <c r="O441" s="50"/>
      <c r="P441" s="50"/>
      <c r="Q441" s="50"/>
      <c r="R441" s="50"/>
      <c r="S441" s="50"/>
      <c r="T441" s="50"/>
      <c r="U441" s="50"/>
      <c r="V441" s="50"/>
      <c r="W441" s="50"/>
    </row>
    <row r="442" spans="12:23" x14ac:dyDescent="0.3">
      <c r="L442" s="36"/>
      <c r="M442" s="50"/>
      <c r="N442" s="50"/>
      <c r="O442" s="50"/>
      <c r="P442" s="50"/>
      <c r="Q442" s="50"/>
      <c r="R442" s="50"/>
      <c r="S442" s="50"/>
      <c r="T442" s="50"/>
      <c r="U442" s="50"/>
      <c r="V442" s="50"/>
      <c r="W442" s="50"/>
    </row>
    <row r="443" spans="12:23" x14ac:dyDescent="0.3">
      <c r="L443" s="36"/>
      <c r="M443" s="50"/>
      <c r="N443" s="50"/>
      <c r="O443" s="50"/>
      <c r="P443" s="50"/>
      <c r="Q443" s="50"/>
      <c r="R443" s="50"/>
      <c r="S443" s="50"/>
      <c r="T443" s="50"/>
      <c r="U443" s="50"/>
      <c r="V443" s="50"/>
      <c r="W443" s="50"/>
    </row>
    <row r="444" spans="12:23" x14ac:dyDescent="0.3">
      <c r="L444" s="36"/>
      <c r="M444" s="50"/>
      <c r="N444" s="50"/>
      <c r="O444" s="50"/>
      <c r="P444" s="50"/>
      <c r="Q444" s="50"/>
      <c r="R444" s="50"/>
      <c r="S444" s="50"/>
      <c r="T444" s="50"/>
      <c r="U444" s="50"/>
      <c r="V444" s="50"/>
      <c r="W444" s="50"/>
    </row>
    <row r="445" spans="12:23" x14ac:dyDescent="0.3">
      <c r="L445" s="36"/>
      <c r="M445" s="50"/>
      <c r="N445" s="50"/>
      <c r="O445" s="50"/>
      <c r="P445" s="50"/>
      <c r="Q445" s="50"/>
      <c r="R445" s="50"/>
      <c r="S445" s="50"/>
      <c r="T445" s="50"/>
      <c r="U445" s="50"/>
      <c r="V445" s="50"/>
      <c r="W445" s="50"/>
    </row>
    <row r="446" spans="12:23" x14ac:dyDescent="0.3">
      <c r="L446" s="36"/>
      <c r="M446" s="50"/>
      <c r="N446" s="50"/>
      <c r="O446" s="50"/>
      <c r="P446" s="50"/>
      <c r="Q446" s="50"/>
      <c r="R446" s="50"/>
      <c r="S446" s="50"/>
      <c r="T446" s="50"/>
      <c r="U446" s="50"/>
      <c r="V446" s="50"/>
      <c r="W446" s="50"/>
    </row>
    <row r="447" spans="12:23" x14ac:dyDescent="0.3">
      <c r="L447" s="36"/>
      <c r="M447" s="50"/>
      <c r="N447" s="50"/>
      <c r="O447" s="50"/>
      <c r="P447" s="50"/>
      <c r="Q447" s="50"/>
      <c r="R447" s="50"/>
      <c r="S447" s="50"/>
      <c r="T447" s="50"/>
      <c r="U447" s="50"/>
      <c r="V447" s="50"/>
      <c r="W447" s="50"/>
    </row>
    <row r="448" spans="12:23" x14ac:dyDescent="0.3">
      <c r="L448" s="36"/>
      <c r="M448" s="50"/>
      <c r="N448" s="50"/>
      <c r="O448" s="50"/>
      <c r="P448" s="50"/>
      <c r="Q448" s="50"/>
      <c r="R448" s="50"/>
      <c r="S448" s="50"/>
      <c r="T448" s="50"/>
      <c r="U448" s="50"/>
      <c r="V448" s="50"/>
      <c r="W448" s="50"/>
    </row>
    <row r="449" spans="12:23" x14ac:dyDescent="0.3">
      <c r="L449" s="36"/>
      <c r="M449" s="50"/>
      <c r="N449" s="50"/>
      <c r="O449" s="50"/>
      <c r="P449" s="50"/>
      <c r="Q449" s="50"/>
      <c r="R449" s="50"/>
      <c r="S449" s="50"/>
      <c r="T449" s="50"/>
      <c r="U449" s="50"/>
      <c r="V449" s="50"/>
      <c r="W449" s="50"/>
    </row>
    <row r="450" spans="12:23" x14ac:dyDescent="0.3">
      <c r="L450" s="36"/>
      <c r="M450" s="50"/>
      <c r="N450" s="50"/>
      <c r="O450" s="50"/>
      <c r="P450" s="50"/>
      <c r="Q450" s="50"/>
      <c r="R450" s="50"/>
      <c r="S450" s="50"/>
      <c r="T450" s="50"/>
      <c r="U450" s="50"/>
      <c r="V450" s="50"/>
      <c r="W450" s="50"/>
    </row>
    <row r="451" spans="12:23" x14ac:dyDescent="0.3">
      <c r="L451" s="36"/>
      <c r="M451" s="50"/>
      <c r="N451" s="50"/>
      <c r="O451" s="50"/>
      <c r="P451" s="50"/>
      <c r="Q451" s="50"/>
      <c r="R451" s="50"/>
      <c r="S451" s="50"/>
      <c r="T451" s="50"/>
      <c r="U451" s="50"/>
      <c r="V451" s="50"/>
      <c r="W451" s="50"/>
    </row>
    <row r="452" spans="12:23" x14ac:dyDescent="0.3">
      <c r="L452" s="36"/>
      <c r="M452" s="50"/>
      <c r="N452" s="50"/>
      <c r="O452" s="50"/>
      <c r="P452" s="50"/>
      <c r="Q452" s="50"/>
      <c r="R452" s="50"/>
      <c r="S452" s="50"/>
      <c r="T452" s="50"/>
      <c r="U452" s="50"/>
      <c r="V452" s="50"/>
      <c r="W452" s="50"/>
    </row>
    <row r="453" spans="12:23" x14ac:dyDescent="0.3">
      <c r="L453" s="36"/>
      <c r="M453" s="50"/>
      <c r="N453" s="50"/>
      <c r="O453" s="50"/>
      <c r="P453" s="50"/>
      <c r="Q453" s="50"/>
      <c r="R453" s="50"/>
      <c r="S453" s="50"/>
      <c r="T453" s="50"/>
      <c r="U453" s="50"/>
      <c r="V453" s="50"/>
      <c r="W453" s="50"/>
    </row>
    <row r="454" spans="12:23" x14ac:dyDescent="0.3">
      <c r="L454" s="36"/>
      <c r="M454" s="50"/>
      <c r="N454" s="50"/>
      <c r="O454" s="50"/>
      <c r="P454" s="50"/>
      <c r="Q454" s="50"/>
      <c r="R454" s="50"/>
      <c r="S454" s="50"/>
      <c r="T454" s="50"/>
      <c r="U454" s="50"/>
      <c r="V454" s="50"/>
      <c r="W454" s="50"/>
    </row>
    <row r="455" spans="12:23" x14ac:dyDescent="0.3">
      <c r="L455" s="36"/>
      <c r="M455" s="50"/>
      <c r="N455" s="50"/>
      <c r="O455" s="50"/>
      <c r="P455" s="50"/>
      <c r="Q455" s="50"/>
      <c r="R455" s="50"/>
      <c r="S455" s="50"/>
      <c r="T455" s="50"/>
      <c r="U455" s="50"/>
      <c r="V455" s="50"/>
      <c r="W455" s="50"/>
    </row>
    <row r="456" spans="12:23" x14ac:dyDescent="0.3">
      <c r="L456" s="36"/>
      <c r="M456" s="50"/>
      <c r="N456" s="50"/>
      <c r="O456" s="50"/>
      <c r="P456" s="50"/>
      <c r="Q456" s="50"/>
      <c r="R456" s="50"/>
      <c r="S456" s="50"/>
      <c r="T456" s="50"/>
      <c r="U456" s="50"/>
      <c r="V456" s="50"/>
      <c r="W456" s="50"/>
    </row>
    <row r="457" spans="12:23" x14ac:dyDescent="0.3">
      <c r="L457" s="36"/>
      <c r="M457" s="50"/>
      <c r="N457" s="50"/>
      <c r="O457" s="50"/>
      <c r="P457" s="50"/>
      <c r="Q457" s="50"/>
      <c r="R457" s="50"/>
      <c r="S457" s="50"/>
      <c r="T457" s="50"/>
      <c r="U457" s="50"/>
      <c r="V457" s="50"/>
      <c r="W457" s="50"/>
    </row>
    <row r="458" spans="12:23" x14ac:dyDescent="0.3">
      <c r="L458" s="36"/>
      <c r="M458" s="50"/>
      <c r="N458" s="50"/>
      <c r="O458" s="50"/>
      <c r="P458" s="50"/>
      <c r="Q458" s="50"/>
      <c r="R458" s="50"/>
      <c r="S458" s="50"/>
      <c r="T458" s="50"/>
      <c r="U458" s="50"/>
      <c r="V458" s="50"/>
      <c r="W458" s="50"/>
    </row>
    <row r="459" spans="12:23" x14ac:dyDescent="0.3">
      <c r="L459" s="36"/>
      <c r="M459" s="50"/>
      <c r="N459" s="50"/>
      <c r="O459" s="50"/>
      <c r="P459" s="50"/>
      <c r="Q459" s="50"/>
      <c r="R459" s="50"/>
      <c r="S459" s="50"/>
      <c r="T459" s="50"/>
      <c r="U459" s="50"/>
      <c r="V459" s="50"/>
      <c r="W459" s="50"/>
    </row>
    <row r="460" spans="12:23" x14ac:dyDescent="0.3">
      <c r="L460" s="36"/>
      <c r="M460" s="50"/>
      <c r="N460" s="50"/>
      <c r="O460" s="50"/>
      <c r="P460" s="50"/>
      <c r="Q460" s="50"/>
      <c r="R460" s="50"/>
      <c r="S460" s="50"/>
      <c r="T460" s="50"/>
      <c r="U460" s="50"/>
      <c r="V460" s="50"/>
      <c r="W460" s="50"/>
    </row>
    <row r="461" spans="12:23" x14ac:dyDescent="0.3">
      <c r="L461" s="36"/>
      <c r="M461" s="50"/>
      <c r="N461" s="50"/>
      <c r="O461" s="50"/>
      <c r="P461" s="50"/>
      <c r="Q461" s="50"/>
      <c r="R461" s="50"/>
      <c r="S461" s="50"/>
      <c r="T461" s="50"/>
      <c r="U461" s="50"/>
      <c r="V461" s="50"/>
      <c r="W461" s="50"/>
    </row>
    <row r="462" spans="12:23" x14ac:dyDescent="0.3">
      <c r="L462" s="36"/>
      <c r="M462" s="50"/>
      <c r="N462" s="50"/>
      <c r="O462" s="50"/>
      <c r="P462" s="50"/>
      <c r="Q462" s="50"/>
      <c r="R462" s="50"/>
      <c r="S462" s="50"/>
      <c r="T462" s="50"/>
      <c r="U462" s="50"/>
      <c r="V462" s="50"/>
      <c r="W462" s="50"/>
    </row>
    <row r="463" spans="12:23" x14ac:dyDescent="0.3">
      <c r="L463" s="36"/>
      <c r="M463" s="50"/>
      <c r="N463" s="50"/>
      <c r="O463" s="50"/>
      <c r="P463" s="50"/>
      <c r="Q463" s="50"/>
      <c r="R463" s="50"/>
      <c r="S463" s="50"/>
      <c r="T463" s="50"/>
      <c r="U463" s="50"/>
      <c r="V463" s="50"/>
      <c r="W463" s="50"/>
    </row>
    <row r="464" spans="12:23" x14ac:dyDescent="0.3">
      <c r="L464" s="36"/>
      <c r="M464" s="50"/>
      <c r="N464" s="50"/>
      <c r="O464" s="50"/>
      <c r="P464" s="50"/>
      <c r="Q464" s="50"/>
      <c r="R464" s="50"/>
      <c r="S464" s="50"/>
      <c r="T464" s="50"/>
      <c r="U464" s="50"/>
      <c r="V464" s="50"/>
      <c r="W464" s="50"/>
    </row>
    <row r="465" spans="12:23" x14ac:dyDescent="0.3">
      <c r="L465" s="36"/>
      <c r="M465" s="50"/>
      <c r="N465" s="50"/>
      <c r="O465" s="50"/>
      <c r="P465" s="50"/>
      <c r="Q465" s="50"/>
      <c r="R465" s="50"/>
      <c r="S465" s="50"/>
      <c r="T465" s="50"/>
      <c r="U465" s="50"/>
      <c r="V465" s="50"/>
      <c r="W465" s="50"/>
    </row>
    <row r="466" spans="12:23" x14ac:dyDescent="0.3">
      <c r="L466" s="36"/>
      <c r="M466" s="50"/>
      <c r="N466" s="50"/>
      <c r="O466" s="50"/>
      <c r="P466" s="50"/>
      <c r="Q466" s="50"/>
      <c r="R466" s="50"/>
      <c r="S466" s="50"/>
      <c r="T466" s="50"/>
      <c r="U466" s="50"/>
      <c r="V466" s="50"/>
      <c r="W466" s="50"/>
    </row>
    <row r="467" spans="12:23" x14ac:dyDescent="0.3">
      <c r="L467" s="36"/>
      <c r="M467" s="50"/>
      <c r="N467" s="50"/>
      <c r="O467" s="50"/>
      <c r="P467" s="50"/>
      <c r="Q467" s="50"/>
      <c r="R467" s="50"/>
      <c r="S467" s="50"/>
      <c r="T467" s="50"/>
      <c r="U467" s="50"/>
      <c r="V467" s="50"/>
      <c r="W467" s="50"/>
    </row>
    <row r="468" spans="12:23" x14ac:dyDescent="0.3">
      <c r="L468" s="36"/>
      <c r="M468" s="50"/>
      <c r="N468" s="50"/>
      <c r="O468" s="50"/>
      <c r="P468" s="50"/>
      <c r="Q468" s="50"/>
      <c r="R468" s="50"/>
      <c r="S468" s="50"/>
      <c r="T468" s="50"/>
      <c r="U468" s="50"/>
      <c r="V468" s="50"/>
      <c r="W468" s="50"/>
    </row>
    <row r="469" spans="12:23" x14ac:dyDescent="0.3">
      <c r="L469" s="36"/>
      <c r="M469" s="50"/>
      <c r="N469" s="50"/>
      <c r="O469" s="50"/>
      <c r="P469" s="50"/>
      <c r="Q469" s="50"/>
      <c r="R469" s="50"/>
      <c r="S469" s="50"/>
      <c r="T469" s="50"/>
      <c r="U469" s="50"/>
      <c r="V469" s="50"/>
      <c r="W469" s="50"/>
    </row>
    <row r="470" spans="12:23" x14ac:dyDescent="0.3">
      <c r="L470" s="36"/>
      <c r="M470" s="50"/>
      <c r="N470" s="50"/>
      <c r="O470" s="50"/>
      <c r="P470" s="50"/>
      <c r="Q470" s="50"/>
      <c r="R470" s="50"/>
      <c r="S470" s="50"/>
      <c r="T470" s="50"/>
      <c r="U470" s="50"/>
      <c r="V470" s="50"/>
      <c r="W470" s="50"/>
    </row>
    <row r="471" spans="12:23" x14ac:dyDescent="0.3">
      <c r="L471" s="36"/>
      <c r="M471" s="50"/>
      <c r="N471" s="50"/>
      <c r="O471" s="50"/>
      <c r="P471" s="50"/>
      <c r="Q471" s="50"/>
      <c r="R471" s="50"/>
      <c r="S471" s="50"/>
      <c r="T471" s="50"/>
      <c r="U471" s="50"/>
      <c r="V471" s="50"/>
      <c r="W471" s="50"/>
    </row>
    <row r="472" spans="12:23" x14ac:dyDescent="0.3">
      <c r="L472" s="36"/>
      <c r="M472" s="50"/>
      <c r="N472" s="50"/>
      <c r="O472" s="50"/>
      <c r="P472" s="50"/>
      <c r="Q472" s="50"/>
      <c r="R472" s="50"/>
      <c r="S472" s="50"/>
      <c r="T472" s="50"/>
      <c r="U472" s="50"/>
      <c r="V472" s="50"/>
      <c r="W472" s="50"/>
    </row>
    <row r="473" spans="12:23" x14ac:dyDescent="0.3">
      <c r="L473" s="36"/>
      <c r="M473" s="50"/>
      <c r="N473" s="50"/>
      <c r="O473" s="50"/>
      <c r="P473" s="50"/>
      <c r="Q473" s="50"/>
      <c r="R473" s="50"/>
      <c r="S473" s="50"/>
      <c r="T473" s="50"/>
      <c r="U473" s="50"/>
      <c r="V473" s="50"/>
      <c r="W473" s="50"/>
    </row>
    <row r="474" spans="12:23" x14ac:dyDescent="0.3">
      <c r="L474" s="36"/>
      <c r="M474" s="50"/>
      <c r="N474" s="50"/>
      <c r="O474" s="50"/>
      <c r="P474" s="50"/>
      <c r="Q474" s="50"/>
      <c r="R474" s="50"/>
      <c r="S474" s="50"/>
      <c r="T474" s="50"/>
      <c r="U474" s="50"/>
      <c r="V474" s="50"/>
      <c r="W474" s="50"/>
    </row>
    <row r="475" spans="12:23" x14ac:dyDescent="0.3">
      <c r="L475" s="36"/>
      <c r="M475" s="50"/>
      <c r="N475" s="50"/>
      <c r="O475" s="50"/>
      <c r="P475" s="50"/>
      <c r="Q475" s="50"/>
      <c r="R475" s="50"/>
      <c r="S475" s="50"/>
      <c r="T475" s="50"/>
      <c r="U475" s="50"/>
      <c r="V475" s="50"/>
      <c r="W475" s="50"/>
    </row>
    <row r="476" spans="12:23" x14ac:dyDescent="0.3">
      <c r="L476" s="36"/>
      <c r="M476" s="50"/>
      <c r="N476" s="50"/>
      <c r="O476" s="50"/>
      <c r="P476" s="50"/>
      <c r="Q476" s="50"/>
      <c r="R476" s="50"/>
      <c r="S476" s="50"/>
      <c r="T476" s="50"/>
      <c r="U476" s="50"/>
      <c r="V476" s="50"/>
      <c r="W476" s="50"/>
    </row>
    <row r="477" spans="12:23" x14ac:dyDescent="0.3">
      <c r="L477" s="36"/>
      <c r="M477" s="50"/>
      <c r="N477" s="50"/>
      <c r="O477" s="50"/>
      <c r="P477" s="50"/>
      <c r="Q477" s="50"/>
      <c r="R477" s="50"/>
      <c r="S477" s="50"/>
      <c r="T477" s="50"/>
      <c r="U477" s="50"/>
      <c r="V477" s="50"/>
      <c r="W477" s="50"/>
    </row>
    <row r="478" spans="12:23" x14ac:dyDescent="0.3">
      <c r="L478" s="36"/>
      <c r="M478" s="50"/>
      <c r="N478" s="50"/>
      <c r="O478" s="50"/>
      <c r="P478" s="50"/>
      <c r="Q478" s="50"/>
      <c r="R478" s="50"/>
      <c r="S478" s="50"/>
      <c r="T478" s="50"/>
      <c r="U478" s="50"/>
      <c r="V478" s="50"/>
      <c r="W478" s="50"/>
    </row>
    <row r="479" spans="12:23" x14ac:dyDescent="0.3">
      <c r="L479" s="36"/>
      <c r="M479" s="50"/>
      <c r="N479" s="50"/>
      <c r="O479" s="50"/>
      <c r="P479" s="50"/>
      <c r="Q479" s="50"/>
      <c r="R479" s="50"/>
      <c r="S479" s="50"/>
      <c r="T479" s="50"/>
      <c r="U479" s="50"/>
      <c r="V479" s="50"/>
      <c r="W479" s="50"/>
    </row>
    <row r="480" spans="12:23" x14ac:dyDescent="0.3">
      <c r="L480" s="36"/>
      <c r="M480" s="50"/>
      <c r="N480" s="50"/>
      <c r="O480" s="50"/>
      <c r="P480" s="50"/>
      <c r="Q480" s="50"/>
      <c r="R480" s="50"/>
      <c r="S480" s="50"/>
      <c r="T480" s="50"/>
      <c r="U480" s="50"/>
      <c r="V480" s="50"/>
      <c r="W480" s="50"/>
    </row>
    <row r="481" spans="12:23" x14ac:dyDescent="0.3">
      <c r="L481" s="36"/>
      <c r="M481" s="50"/>
      <c r="N481" s="50"/>
      <c r="O481" s="50"/>
      <c r="P481" s="50"/>
      <c r="Q481" s="50"/>
      <c r="R481" s="50"/>
      <c r="S481" s="50"/>
      <c r="T481" s="50"/>
      <c r="U481" s="50"/>
      <c r="V481" s="50"/>
      <c r="W481" s="50"/>
    </row>
    <row r="482" spans="12:23" x14ac:dyDescent="0.3">
      <c r="L482" s="36"/>
      <c r="M482" s="50"/>
      <c r="N482" s="50"/>
      <c r="O482" s="50"/>
      <c r="P482" s="50"/>
      <c r="Q482" s="50"/>
      <c r="R482" s="50"/>
      <c r="S482" s="50"/>
      <c r="T482" s="50"/>
      <c r="U482" s="50"/>
      <c r="V482" s="50"/>
      <c r="W482" s="50"/>
    </row>
    <row r="483" spans="12:23" x14ac:dyDescent="0.3">
      <c r="L483" s="36"/>
      <c r="M483" s="50"/>
      <c r="N483" s="50"/>
      <c r="O483" s="50"/>
      <c r="P483" s="50"/>
      <c r="Q483" s="50"/>
      <c r="R483" s="50"/>
      <c r="S483" s="50"/>
      <c r="T483" s="50"/>
      <c r="U483" s="50"/>
      <c r="V483" s="50"/>
      <c r="W483" s="50"/>
    </row>
    <row r="484" spans="12:23" x14ac:dyDescent="0.3">
      <c r="L484" s="36"/>
      <c r="M484" s="50"/>
      <c r="N484" s="50"/>
      <c r="O484" s="50"/>
      <c r="P484" s="50"/>
      <c r="Q484" s="50"/>
      <c r="R484" s="50"/>
      <c r="S484" s="50"/>
      <c r="T484" s="50"/>
      <c r="U484" s="50"/>
      <c r="V484" s="50"/>
      <c r="W484" s="50"/>
    </row>
    <row r="485" spans="12:23" x14ac:dyDescent="0.3">
      <c r="L485" s="36"/>
      <c r="M485" s="50"/>
      <c r="N485" s="50"/>
      <c r="O485" s="50"/>
      <c r="P485" s="50"/>
      <c r="Q485" s="50"/>
      <c r="R485" s="50"/>
      <c r="S485" s="50"/>
      <c r="T485" s="50"/>
      <c r="U485" s="50"/>
      <c r="V485" s="50"/>
      <c r="W485" s="50"/>
    </row>
    <row r="486" spans="12:23" x14ac:dyDescent="0.3">
      <c r="L486" s="36"/>
      <c r="M486" s="50"/>
      <c r="N486" s="50"/>
      <c r="O486" s="50"/>
      <c r="P486" s="50"/>
      <c r="Q486" s="50"/>
      <c r="R486" s="50"/>
      <c r="S486" s="50"/>
      <c r="T486" s="50"/>
      <c r="U486" s="50"/>
      <c r="V486" s="50"/>
      <c r="W486" s="50"/>
    </row>
    <row r="487" spans="12:23" x14ac:dyDescent="0.3">
      <c r="L487" s="36"/>
      <c r="M487" s="50"/>
      <c r="N487" s="50"/>
      <c r="O487" s="50"/>
      <c r="P487" s="50"/>
      <c r="Q487" s="50"/>
      <c r="R487" s="50"/>
      <c r="S487" s="50"/>
      <c r="T487" s="50"/>
      <c r="U487" s="50"/>
      <c r="V487" s="50"/>
      <c r="W487" s="50"/>
    </row>
    <row r="488" spans="12:23" x14ac:dyDescent="0.3">
      <c r="L488" s="36"/>
      <c r="M488" s="50"/>
      <c r="N488" s="50"/>
      <c r="O488" s="50"/>
      <c r="P488" s="50"/>
      <c r="Q488" s="50"/>
      <c r="R488" s="50"/>
      <c r="S488" s="50"/>
      <c r="T488" s="50"/>
      <c r="U488" s="50"/>
      <c r="V488" s="50"/>
      <c r="W488" s="50"/>
    </row>
    <row r="489" spans="12:23" x14ac:dyDescent="0.3">
      <c r="L489" s="36"/>
      <c r="M489" s="50"/>
      <c r="N489" s="50"/>
      <c r="O489" s="50"/>
      <c r="P489" s="50"/>
      <c r="Q489" s="50"/>
      <c r="R489" s="50"/>
      <c r="S489" s="50"/>
      <c r="T489" s="50"/>
      <c r="U489" s="50"/>
      <c r="V489" s="50"/>
      <c r="W489" s="50"/>
    </row>
    <row r="490" spans="12:23" x14ac:dyDescent="0.3">
      <c r="L490" s="36"/>
      <c r="M490" s="50"/>
      <c r="N490" s="50"/>
      <c r="O490" s="50"/>
      <c r="P490" s="50"/>
      <c r="Q490" s="50"/>
      <c r="R490" s="50"/>
      <c r="S490" s="50"/>
      <c r="T490" s="50"/>
      <c r="U490" s="50"/>
      <c r="V490" s="50"/>
      <c r="W490" s="50"/>
    </row>
    <row r="491" spans="12:23" x14ac:dyDescent="0.3">
      <c r="L491" s="36"/>
      <c r="M491" s="50"/>
      <c r="N491" s="50"/>
      <c r="O491" s="50"/>
      <c r="P491" s="50"/>
      <c r="Q491" s="50"/>
      <c r="R491" s="50"/>
      <c r="S491" s="50"/>
      <c r="T491" s="50"/>
      <c r="U491" s="50"/>
      <c r="V491" s="50"/>
      <c r="W491" s="50"/>
    </row>
    <row r="492" spans="12:23" x14ac:dyDescent="0.3">
      <c r="L492" s="36"/>
      <c r="M492" s="50"/>
      <c r="N492" s="50"/>
      <c r="O492" s="50"/>
      <c r="P492" s="50"/>
      <c r="Q492" s="50"/>
      <c r="R492" s="50"/>
      <c r="S492" s="50"/>
      <c r="T492" s="50"/>
      <c r="U492" s="50"/>
      <c r="V492" s="50"/>
      <c r="W492" s="50"/>
    </row>
    <row r="493" spans="12:23" x14ac:dyDescent="0.3">
      <c r="L493" s="36"/>
      <c r="M493" s="50"/>
      <c r="N493" s="50"/>
      <c r="O493" s="50"/>
      <c r="P493" s="50"/>
      <c r="Q493" s="50"/>
      <c r="R493" s="50"/>
      <c r="S493" s="50"/>
      <c r="T493" s="50"/>
      <c r="U493" s="50"/>
      <c r="V493" s="50"/>
      <c r="W493" s="50"/>
    </row>
    <row r="494" spans="12:23" x14ac:dyDescent="0.3">
      <c r="L494" s="36"/>
      <c r="M494" s="50"/>
      <c r="N494" s="50"/>
      <c r="O494" s="50"/>
      <c r="P494" s="50"/>
      <c r="Q494" s="50"/>
      <c r="R494" s="50"/>
      <c r="S494" s="50"/>
      <c r="T494" s="50"/>
      <c r="U494" s="50"/>
      <c r="V494" s="50"/>
      <c r="W494" s="50"/>
    </row>
    <row r="495" spans="12:23" x14ac:dyDescent="0.3">
      <c r="L495" s="36"/>
      <c r="M495" s="50"/>
      <c r="N495" s="50"/>
      <c r="O495" s="50"/>
      <c r="P495" s="50"/>
      <c r="Q495" s="50"/>
      <c r="R495" s="50"/>
      <c r="S495" s="50"/>
      <c r="T495" s="50"/>
      <c r="U495" s="50"/>
      <c r="V495" s="50"/>
      <c r="W495" s="50"/>
    </row>
    <row r="496" spans="12:23" x14ac:dyDescent="0.3">
      <c r="L496" s="36"/>
      <c r="M496" s="50"/>
      <c r="N496" s="50"/>
      <c r="O496" s="50"/>
      <c r="P496" s="50"/>
      <c r="Q496" s="50"/>
      <c r="R496" s="50"/>
      <c r="S496" s="50"/>
      <c r="T496" s="50"/>
      <c r="U496" s="50"/>
      <c r="V496" s="50"/>
      <c r="W496" s="50"/>
    </row>
    <row r="497" spans="12:23" x14ac:dyDescent="0.3">
      <c r="L497" s="36"/>
      <c r="M497" s="50"/>
      <c r="N497" s="50"/>
      <c r="O497" s="50"/>
      <c r="P497" s="50"/>
      <c r="Q497" s="50"/>
      <c r="R497" s="50"/>
      <c r="S497" s="50"/>
      <c r="T497" s="50"/>
      <c r="U497" s="50"/>
      <c r="V497" s="50"/>
      <c r="W497" s="50"/>
    </row>
    <row r="498" spans="12:23" x14ac:dyDescent="0.3">
      <c r="L498" s="36"/>
      <c r="M498" s="50"/>
      <c r="N498" s="50"/>
      <c r="O498" s="50"/>
      <c r="P498" s="50"/>
      <c r="Q498" s="50"/>
      <c r="R498" s="50"/>
      <c r="S498" s="50"/>
      <c r="T498" s="50"/>
      <c r="U498" s="50"/>
      <c r="V498" s="50"/>
      <c r="W498" s="50"/>
    </row>
    <row r="499" spans="12:23" x14ac:dyDescent="0.3">
      <c r="L499" s="36"/>
      <c r="M499" s="50"/>
      <c r="N499" s="50"/>
      <c r="O499" s="50"/>
      <c r="P499" s="50"/>
      <c r="Q499" s="50"/>
      <c r="R499" s="50"/>
      <c r="S499" s="50"/>
      <c r="T499" s="50"/>
      <c r="U499" s="50"/>
      <c r="V499" s="50"/>
      <c r="W499" s="50"/>
    </row>
    <row r="500" spans="12:23" x14ac:dyDescent="0.3">
      <c r="L500" s="36"/>
      <c r="M500" s="50"/>
      <c r="N500" s="50"/>
      <c r="O500" s="50"/>
      <c r="P500" s="50"/>
      <c r="Q500" s="50"/>
      <c r="R500" s="50"/>
      <c r="S500" s="50"/>
      <c r="T500" s="50"/>
      <c r="U500" s="50"/>
      <c r="V500" s="50"/>
      <c r="W500" s="50"/>
    </row>
    <row r="501" spans="12:23" x14ac:dyDescent="0.3">
      <c r="L501" s="36"/>
      <c r="M501" s="50"/>
      <c r="N501" s="50"/>
      <c r="O501" s="50"/>
      <c r="P501" s="50"/>
      <c r="Q501" s="50"/>
      <c r="R501" s="50"/>
      <c r="S501" s="50"/>
      <c r="T501" s="50"/>
      <c r="U501" s="50"/>
      <c r="V501" s="50"/>
      <c r="W501" s="50"/>
    </row>
    <row r="502" spans="12:23" x14ac:dyDescent="0.3">
      <c r="L502" s="36"/>
      <c r="M502" s="50"/>
      <c r="N502" s="50"/>
      <c r="O502" s="50"/>
      <c r="P502" s="50"/>
      <c r="Q502" s="50"/>
      <c r="R502" s="50"/>
      <c r="S502" s="50"/>
      <c r="T502" s="50"/>
      <c r="U502" s="50"/>
      <c r="V502" s="50"/>
      <c r="W502" s="50"/>
    </row>
    <row r="503" spans="12:23" x14ac:dyDescent="0.3">
      <c r="L503" s="36"/>
      <c r="M503" s="50"/>
      <c r="N503" s="50"/>
      <c r="O503" s="50"/>
      <c r="P503" s="50"/>
      <c r="Q503" s="50"/>
      <c r="R503" s="50"/>
      <c r="S503" s="50"/>
      <c r="T503" s="50"/>
      <c r="U503" s="50"/>
      <c r="V503" s="50"/>
      <c r="W503" s="50"/>
    </row>
    <row r="504" spans="12:23" x14ac:dyDescent="0.3">
      <c r="L504" s="36"/>
      <c r="M504" s="50"/>
      <c r="N504" s="50"/>
      <c r="O504" s="50"/>
      <c r="P504" s="50"/>
      <c r="Q504" s="50"/>
      <c r="R504" s="50"/>
      <c r="S504" s="50"/>
      <c r="T504" s="50"/>
      <c r="U504" s="50"/>
      <c r="V504" s="50"/>
      <c r="W504" s="50"/>
    </row>
    <row r="505" spans="12:23" x14ac:dyDescent="0.3">
      <c r="L505" s="36"/>
      <c r="M505" s="50"/>
      <c r="N505" s="50"/>
      <c r="O505" s="50"/>
      <c r="P505" s="50"/>
      <c r="Q505" s="50"/>
      <c r="R505" s="50"/>
      <c r="S505" s="50"/>
      <c r="T505" s="50"/>
      <c r="U505" s="50"/>
      <c r="V505" s="50"/>
      <c r="W505" s="50"/>
    </row>
    <row r="506" spans="12:23" x14ac:dyDescent="0.3">
      <c r="L506" s="36"/>
      <c r="M506" s="50"/>
      <c r="N506" s="50"/>
      <c r="O506" s="50"/>
      <c r="P506" s="50"/>
      <c r="Q506" s="50"/>
      <c r="R506" s="50"/>
      <c r="S506" s="50"/>
      <c r="T506" s="50"/>
      <c r="U506" s="50"/>
      <c r="V506" s="50"/>
      <c r="W506" s="50"/>
    </row>
    <row r="507" spans="12:23" x14ac:dyDescent="0.3">
      <c r="L507" s="36"/>
      <c r="M507" s="50"/>
      <c r="N507" s="50"/>
      <c r="O507" s="50"/>
      <c r="P507" s="50"/>
      <c r="Q507" s="50"/>
      <c r="R507" s="50"/>
      <c r="S507" s="50"/>
      <c r="T507" s="50"/>
      <c r="U507" s="50"/>
      <c r="V507" s="50"/>
      <c r="W507" s="50"/>
    </row>
    <row r="508" spans="12:23" x14ac:dyDescent="0.3">
      <c r="L508" s="36"/>
      <c r="M508" s="50"/>
      <c r="N508" s="50"/>
      <c r="O508" s="50"/>
      <c r="P508" s="50"/>
      <c r="Q508" s="50"/>
      <c r="R508" s="50"/>
      <c r="S508" s="50"/>
      <c r="T508" s="50"/>
      <c r="U508" s="50"/>
      <c r="V508" s="50"/>
      <c r="W508" s="50"/>
    </row>
    <row r="509" spans="12:23" x14ac:dyDescent="0.3">
      <c r="L509" s="36"/>
      <c r="M509" s="50"/>
      <c r="N509" s="50"/>
      <c r="O509" s="50"/>
      <c r="P509" s="50"/>
      <c r="Q509" s="50"/>
      <c r="R509" s="50"/>
      <c r="S509" s="50"/>
      <c r="T509" s="50"/>
      <c r="U509" s="50"/>
      <c r="V509" s="50"/>
      <c r="W509" s="50"/>
    </row>
    <row r="510" spans="12:23" x14ac:dyDescent="0.3">
      <c r="L510" s="36"/>
      <c r="M510" s="50"/>
      <c r="N510" s="50"/>
      <c r="O510" s="50"/>
      <c r="P510" s="50"/>
      <c r="Q510" s="50"/>
      <c r="R510" s="50"/>
      <c r="S510" s="50"/>
      <c r="T510" s="50"/>
      <c r="U510" s="50"/>
      <c r="V510" s="50"/>
      <c r="W510" s="50"/>
    </row>
    <row r="511" spans="12:23" x14ac:dyDescent="0.3">
      <c r="L511" s="36"/>
      <c r="M511" s="50"/>
      <c r="N511" s="50"/>
      <c r="O511" s="50"/>
      <c r="P511" s="50"/>
      <c r="Q511" s="50"/>
      <c r="R511" s="50"/>
      <c r="S511" s="50"/>
      <c r="T511" s="50"/>
      <c r="U511" s="50"/>
      <c r="V511" s="50"/>
      <c r="W511" s="50"/>
    </row>
    <row r="512" spans="12:23" x14ac:dyDescent="0.3">
      <c r="L512" s="36"/>
      <c r="M512" s="50"/>
      <c r="N512" s="50"/>
      <c r="O512" s="50"/>
      <c r="P512" s="50"/>
      <c r="Q512" s="50"/>
      <c r="R512" s="50"/>
      <c r="S512" s="50"/>
      <c r="T512" s="50"/>
      <c r="U512" s="50"/>
      <c r="V512" s="50"/>
      <c r="W512" s="50"/>
    </row>
    <row r="513" spans="12:23" x14ac:dyDescent="0.3">
      <c r="L513" s="36"/>
      <c r="M513" s="50"/>
      <c r="N513" s="50"/>
      <c r="O513" s="50"/>
      <c r="P513" s="50"/>
      <c r="Q513" s="50"/>
      <c r="R513" s="50"/>
      <c r="S513" s="50"/>
      <c r="T513" s="50"/>
      <c r="U513" s="50"/>
      <c r="V513" s="50"/>
      <c r="W513" s="50"/>
    </row>
    <row r="514" spans="12:23" x14ac:dyDescent="0.3">
      <c r="L514" s="36"/>
      <c r="M514" s="50"/>
      <c r="N514" s="50"/>
      <c r="O514" s="50"/>
      <c r="P514" s="50"/>
      <c r="Q514" s="50"/>
      <c r="R514" s="50"/>
      <c r="S514" s="50"/>
      <c r="T514" s="50"/>
      <c r="U514" s="50"/>
      <c r="V514" s="50"/>
      <c r="W514" s="50"/>
    </row>
    <row r="515" spans="12:23" x14ac:dyDescent="0.3">
      <c r="L515" s="36"/>
      <c r="M515" s="50"/>
      <c r="N515" s="50"/>
      <c r="O515" s="50"/>
      <c r="P515" s="50"/>
      <c r="Q515" s="50"/>
      <c r="R515" s="50"/>
      <c r="S515" s="50"/>
      <c r="T515" s="50"/>
      <c r="U515" s="50"/>
      <c r="V515" s="50"/>
      <c r="W515" s="50"/>
    </row>
    <row r="516" spans="12:23" x14ac:dyDescent="0.3">
      <c r="L516" s="36"/>
      <c r="M516" s="50"/>
      <c r="N516" s="50"/>
      <c r="O516" s="50"/>
      <c r="P516" s="50"/>
      <c r="Q516" s="50"/>
      <c r="R516" s="50"/>
      <c r="S516" s="50"/>
      <c r="T516" s="50"/>
      <c r="U516" s="50"/>
      <c r="V516" s="50"/>
      <c r="W516" s="50"/>
    </row>
    <row r="517" spans="12:23" x14ac:dyDescent="0.3">
      <c r="L517" s="36"/>
      <c r="M517" s="50"/>
      <c r="N517" s="50"/>
      <c r="O517" s="50"/>
      <c r="P517" s="50"/>
      <c r="Q517" s="50"/>
      <c r="R517" s="50"/>
      <c r="S517" s="50"/>
      <c r="T517" s="50"/>
      <c r="U517" s="50"/>
      <c r="V517" s="50"/>
      <c r="W517" s="50"/>
    </row>
    <row r="518" spans="12:23" x14ac:dyDescent="0.3">
      <c r="L518" s="36"/>
      <c r="M518" s="50"/>
      <c r="N518" s="50"/>
      <c r="O518" s="50"/>
      <c r="P518" s="50"/>
      <c r="Q518" s="50"/>
      <c r="R518" s="50"/>
      <c r="S518" s="50"/>
      <c r="T518" s="50"/>
      <c r="U518" s="50"/>
      <c r="V518" s="50"/>
      <c r="W518" s="50"/>
    </row>
    <row r="519" spans="12:23" x14ac:dyDescent="0.3">
      <c r="L519" s="36"/>
      <c r="M519" s="50"/>
      <c r="N519" s="50"/>
      <c r="O519" s="50"/>
      <c r="P519" s="50"/>
      <c r="Q519" s="50"/>
      <c r="R519" s="50"/>
      <c r="S519" s="50"/>
      <c r="T519" s="50"/>
      <c r="U519" s="50"/>
      <c r="V519" s="50"/>
      <c r="W519" s="50"/>
    </row>
    <row r="520" spans="12:23" x14ac:dyDescent="0.3">
      <c r="L520" s="36"/>
      <c r="M520" s="50"/>
      <c r="N520" s="50"/>
      <c r="O520" s="50"/>
      <c r="P520" s="50"/>
      <c r="Q520" s="50"/>
      <c r="R520" s="50"/>
      <c r="S520" s="50"/>
      <c r="T520" s="50"/>
      <c r="U520" s="50"/>
      <c r="V520" s="50"/>
      <c r="W520" s="50"/>
    </row>
    <row r="521" spans="12:23" x14ac:dyDescent="0.3">
      <c r="L521" s="36"/>
      <c r="M521" s="50"/>
      <c r="N521" s="50"/>
      <c r="O521" s="50"/>
      <c r="P521" s="50"/>
      <c r="Q521" s="50"/>
      <c r="R521" s="50"/>
      <c r="S521" s="50"/>
      <c r="T521" s="50"/>
      <c r="U521" s="50"/>
      <c r="V521" s="50"/>
      <c r="W521" s="50"/>
    </row>
    <row r="522" spans="12:23" x14ac:dyDescent="0.3">
      <c r="L522" s="36"/>
      <c r="M522" s="50"/>
      <c r="N522" s="50"/>
      <c r="O522" s="50"/>
      <c r="P522" s="50"/>
      <c r="Q522" s="50"/>
      <c r="R522" s="50"/>
      <c r="S522" s="50"/>
      <c r="T522" s="50"/>
      <c r="U522" s="50"/>
      <c r="V522" s="50"/>
      <c r="W522" s="50"/>
    </row>
    <row r="523" spans="12:23" x14ac:dyDescent="0.3">
      <c r="L523" s="36"/>
      <c r="M523" s="50"/>
      <c r="N523" s="50"/>
      <c r="O523" s="50"/>
      <c r="P523" s="50"/>
      <c r="Q523" s="50"/>
      <c r="R523" s="50"/>
      <c r="S523" s="50"/>
      <c r="T523" s="50"/>
      <c r="U523" s="50"/>
      <c r="V523" s="50"/>
      <c r="W523" s="50"/>
    </row>
    <row r="524" spans="12:23" x14ac:dyDescent="0.3">
      <c r="L524" s="36"/>
      <c r="M524" s="50"/>
      <c r="N524" s="50"/>
      <c r="O524" s="50"/>
      <c r="P524" s="50"/>
      <c r="Q524" s="50"/>
      <c r="R524" s="50"/>
      <c r="S524" s="50"/>
      <c r="T524" s="50"/>
      <c r="U524" s="50"/>
      <c r="V524" s="50"/>
      <c r="W524" s="50"/>
    </row>
    <row r="525" spans="12:23" x14ac:dyDescent="0.3">
      <c r="L525" s="36"/>
      <c r="M525" s="50"/>
      <c r="N525" s="50"/>
      <c r="O525" s="50"/>
      <c r="P525" s="50"/>
      <c r="Q525" s="50"/>
      <c r="R525" s="50"/>
      <c r="S525" s="50"/>
      <c r="T525" s="50"/>
      <c r="U525" s="50"/>
      <c r="V525" s="50"/>
      <c r="W525" s="50"/>
    </row>
    <row r="526" spans="12:23" x14ac:dyDescent="0.3">
      <c r="L526" s="36"/>
      <c r="M526" s="50"/>
      <c r="N526" s="50"/>
      <c r="O526" s="50"/>
      <c r="P526" s="50"/>
      <c r="Q526" s="50"/>
      <c r="R526" s="50"/>
      <c r="S526" s="50"/>
      <c r="T526" s="50"/>
      <c r="U526" s="50"/>
      <c r="V526" s="50"/>
      <c r="W526" s="50"/>
    </row>
    <row r="527" spans="12:23" x14ac:dyDescent="0.3">
      <c r="L527" s="36"/>
      <c r="M527" s="50"/>
      <c r="N527" s="50"/>
      <c r="O527" s="50"/>
      <c r="P527" s="50"/>
      <c r="Q527" s="50"/>
      <c r="R527" s="50"/>
      <c r="S527" s="50"/>
      <c r="T527" s="50"/>
      <c r="U527" s="50"/>
      <c r="V527" s="50"/>
      <c r="W527" s="50"/>
    </row>
    <row r="528" spans="12:23" x14ac:dyDescent="0.3">
      <c r="L528" s="36"/>
      <c r="M528" s="50"/>
      <c r="N528" s="50"/>
      <c r="O528" s="50"/>
      <c r="P528" s="50"/>
      <c r="Q528" s="50"/>
      <c r="R528" s="50"/>
      <c r="S528" s="50"/>
      <c r="T528" s="50"/>
      <c r="U528" s="50"/>
      <c r="V528" s="50"/>
      <c r="W528" s="50"/>
    </row>
    <row r="529" spans="12:23" x14ac:dyDescent="0.3">
      <c r="L529" s="36"/>
      <c r="M529" s="50"/>
      <c r="N529" s="50"/>
      <c r="O529" s="50"/>
      <c r="P529" s="50"/>
      <c r="Q529" s="50"/>
      <c r="R529" s="50"/>
      <c r="S529" s="50"/>
      <c r="T529" s="50"/>
      <c r="U529" s="50"/>
      <c r="V529" s="50"/>
      <c r="W529" s="50"/>
    </row>
    <row r="530" spans="12:23" x14ac:dyDescent="0.3">
      <c r="L530" s="36"/>
      <c r="M530" s="50"/>
      <c r="N530" s="50"/>
      <c r="O530" s="50"/>
      <c r="P530" s="50"/>
      <c r="Q530" s="50"/>
      <c r="R530" s="50"/>
      <c r="S530" s="50"/>
      <c r="T530" s="50"/>
      <c r="U530" s="50"/>
      <c r="V530" s="50"/>
      <c r="W530" s="50"/>
    </row>
    <row r="531" spans="12:23" x14ac:dyDescent="0.3">
      <c r="L531" s="36"/>
      <c r="M531" s="50"/>
      <c r="N531" s="50"/>
      <c r="O531" s="50"/>
      <c r="P531" s="50"/>
      <c r="Q531" s="50"/>
      <c r="R531" s="50"/>
      <c r="S531" s="50"/>
      <c r="T531" s="50"/>
      <c r="U531" s="50"/>
      <c r="V531" s="50"/>
      <c r="W531" s="50"/>
    </row>
    <row r="532" spans="12:23" x14ac:dyDescent="0.3">
      <c r="L532" s="36"/>
      <c r="M532" s="50"/>
      <c r="N532" s="50"/>
      <c r="O532" s="50"/>
      <c r="P532" s="50"/>
      <c r="Q532" s="50"/>
      <c r="R532" s="50"/>
      <c r="S532" s="50"/>
      <c r="T532" s="50"/>
      <c r="U532" s="50"/>
      <c r="V532" s="50"/>
      <c r="W532" s="50"/>
    </row>
    <row r="533" spans="12:23" x14ac:dyDescent="0.3">
      <c r="L533" s="36"/>
      <c r="M533" s="50"/>
      <c r="N533" s="50"/>
      <c r="O533" s="50"/>
      <c r="P533" s="50"/>
      <c r="Q533" s="50"/>
      <c r="R533" s="50"/>
      <c r="S533" s="50"/>
      <c r="T533" s="50"/>
      <c r="U533" s="50"/>
      <c r="V533" s="50"/>
      <c r="W533" s="50"/>
    </row>
    <row r="534" spans="12:23" x14ac:dyDescent="0.3">
      <c r="L534" s="36"/>
      <c r="M534" s="50"/>
      <c r="N534" s="50"/>
      <c r="O534" s="50"/>
      <c r="P534" s="50"/>
      <c r="Q534" s="50"/>
      <c r="R534" s="50"/>
      <c r="S534" s="50"/>
      <c r="T534" s="50"/>
      <c r="U534" s="50"/>
      <c r="V534" s="50"/>
      <c r="W534" s="50"/>
    </row>
    <row r="535" spans="12:23" x14ac:dyDescent="0.3">
      <c r="L535" s="36"/>
      <c r="M535" s="50"/>
      <c r="N535" s="50"/>
      <c r="O535" s="50"/>
      <c r="P535" s="50"/>
      <c r="Q535" s="50"/>
      <c r="R535" s="50"/>
      <c r="S535" s="50"/>
      <c r="T535" s="50"/>
      <c r="U535" s="50"/>
      <c r="V535" s="50"/>
      <c r="W535" s="50"/>
    </row>
    <row r="536" spans="12:23" x14ac:dyDescent="0.3">
      <c r="L536" s="36"/>
      <c r="M536" s="50"/>
      <c r="N536" s="50"/>
      <c r="O536" s="50"/>
      <c r="P536" s="50"/>
      <c r="Q536" s="50"/>
      <c r="R536" s="50"/>
      <c r="S536" s="50"/>
      <c r="T536" s="50"/>
      <c r="U536" s="50"/>
      <c r="V536" s="50"/>
      <c r="W536" s="50"/>
    </row>
    <row r="537" spans="12:23" x14ac:dyDescent="0.3">
      <c r="L537" s="36"/>
      <c r="M537" s="50"/>
      <c r="N537" s="50"/>
      <c r="O537" s="50"/>
      <c r="P537" s="50"/>
      <c r="Q537" s="50"/>
      <c r="R537" s="50"/>
      <c r="S537" s="50"/>
      <c r="T537" s="50"/>
      <c r="U537" s="50"/>
      <c r="V537" s="50"/>
      <c r="W537" s="50"/>
    </row>
    <row r="538" spans="12:23" x14ac:dyDescent="0.3">
      <c r="L538" s="36"/>
      <c r="M538" s="50"/>
      <c r="N538" s="50"/>
      <c r="O538" s="50"/>
      <c r="P538" s="50"/>
      <c r="Q538" s="50"/>
      <c r="R538" s="50"/>
      <c r="S538" s="50"/>
      <c r="T538" s="50"/>
      <c r="U538" s="50"/>
      <c r="V538" s="50"/>
      <c r="W538" s="50"/>
    </row>
    <row r="539" spans="12:23" x14ac:dyDescent="0.3">
      <c r="L539" s="36"/>
      <c r="M539" s="50"/>
      <c r="N539" s="50"/>
      <c r="O539" s="50"/>
      <c r="P539" s="50"/>
      <c r="Q539" s="50"/>
      <c r="R539" s="50"/>
      <c r="S539" s="50"/>
      <c r="T539" s="50"/>
      <c r="U539" s="50"/>
      <c r="V539" s="50"/>
      <c r="W539" s="50"/>
    </row>
    <row r="540" spans="12:23" x14ac:dyDescent="0.3">
      <c r="L540" s="36"/>
      <c r="M540" s="50"/>
      <c r="N540" s="50"/>
      <c r="O540" s="50"/>
      <c r="P540" s="50"/>
      <c r="Q540" s="50"/>
      <c r="R540" s="50"/>
      <c r="S540" s="50"/>
      <c r="T540" s="50"/>
      <c r="U540" s="50"/>
      <c r="V540" s="50"/>
      <c r="W540" s="50"/>
    </row>
    <row r="541" spans="12:23" x14ac:dyDescent="0.3">
      <c r="L541" s="36"/>
      <c r="M541" s="50"/>
      <c r="N541" s="50"/>
      <c r="O541" s="50"/>
      <c r="P541" s="50"/>
      <c r="Q541" s="50"/>
      <c r="R541" s="50"/>
      <c r="S541" s="50"/>
      <c r="T541" s="50"/>
      <c r="U541" s="50"/>
      <c r="V541" s="50"/>
      <c r="W541" s="50"/>
    </row>
    <row r="542" spans="12:23" x14ac:dyDescent="0.3">
      <c r="L542" s="36"/>
      <c r="M542" s="50"/>
      <c r="N542" s="50"/>
      <c r="O542" s="50"/>
      <c r="P542" s="50"/>
      <c r="Q542" s="50"/>
      <c r="R542" s="50"/>
      <c r="S542" s="50"/>
      <c r="T542" s="50"/>
      <c r="U542" s="50"/>
      <c r="V542" s="50"/>
      <c r="W542" s="50"/>
    </row>
    <row r="543" spans="12:23" x14ac:dyDescent="0.3">
      <c r="L543" s="36"/>
      <c r="M543" s="50"/>
      <c r="N543" s="50"/>
      <c r="O543" s="50"/>
      <c r="P543" s="50"/>
      <c r="Q543" s="50"/>
      <c r="R543" s="50"/>
      <c r="S543" s="50"/>
      <c r="T543" s="50"/>
      <c r="U543" s="50"/>
      <c r="V543" s="50"/>
      <c r="W543" s="50"/>
    </row>
    <row r="544" spans="12:23" x14ac:dyDescent="0.3">
      <c r="L544" s="36"/>
      <c r="M544" s="50"/>
      <c r="N544" s="50"/>
      <c r="O544" s="50"/>
      <c r="P544" s="50"/>
      <c r="Q544" s="50"/>
      <c r="R544" s="50"/>
      <c r="S544" s="50"/>
      <c r="T544" s="50"/>
      <c r="U544" s="50"/>
      <c r="V544" s="50"/>
      <c r="W544" s="50"/>
    </row>
    <row r="545" spans="12:23" x14ac:dyDescent="0.3">
      <c r="L545" s="36"/>
      <c r="M545" s="50"/>
      <c r="N545" s="50"/>
      <c r="O545" s="50"/>
      <c r="P545" s="50"/>
      <c r="Q545" s="50"/>
      <c r="R545" s="50"/>
      <c r="S545" s="50"/>
      <c r="T545" s="50"/>
      <c r="U545" s="50"/>
      <c r="V545" s="50"/>
      <c r="W545" s="50"/>
    </row>
    <row r="546" spans="12:23" x14ac:dyDescent="0.3">
      <c r="L546" s="36"/>
      <c r="M546" s="50"/>
      <c r="N546" s="50"/>
      <c r="O546" s="50"/>
      <c r="P546" s="50"/>
      <c r="Q546" s="50"/>
      <c r="R546" s="50"/>
      <c r="S546" s="50"/>
      <c r="T546" s="50"/>
      <c r="U546" s="50"/>
      <c r="V546" s="50"/>
      <c r="W546" s="50"/>
    </row>
    <row r="547" spans="12:23" x14ac:dyDescent="0.3">
      <c r="L547" s="36"/>
      <c r="M547" s="50"/>
      <c r="N547" s="50"/>
      <c r="O547" s="50"/>
      <c r="P547" s="50"/>
      <c r="Q547" s="50"/>
      <c r="R547" s="50"/>
      <c r="S547" s="50"/>
      <c r="T547" s="50"/>
      <c r="U547" s="50"/>
      <c r="V547" s="50"/>
      <c r="W547" s="50"/>
    </row>
    <row r="548" spans="12:23" x14ac:dyDescent="0.3">
      <c r="L548" s="36"/>
      <c r="M548" s="50"/>
      <c r="N548" s="50"/>
      <c r="O548" s="50"/>
      <c r="P548" s="50"/>
      <c r="Q548" s="50"/>
      <c r="R548" s="50"/>
      <c r="S548" s="50"/>
      <c r="T548" s="50"/>
      <c r="U548" s="50"/>
      <c r="V548" s="50"/>
      <c r="W548" s="50"/>
    </row>
    <row r="549" spans="12:23" x14ac:dyDescent="0.3">
      <c r="L549" s="36"/>
      <c r="M549" s="50"/>
      <c r="N549" s="50"/>
      <c r="O549" s="50"/>
      <c r="P549" s="50"/>
      <c r="Q549" s="50"/>
      <c r="R549" s="50"/>
      <c r="S549" s="50"/>
      <c r="T549" s="50"/>
      <c r="U549" s="50"/>
      <c r="V549" s="50"/>
      <c r="W549" s="50"/>
    </row>
    <row r="550" spans="12:23" x14ac:dyDescent="0.3">
      <c r="L550" s="36"/>
      <c r="M550" s="50"/>
      <c r="N550" s="50"/>
      <c r="O550" s="50"/>
      <c r="P550" s="50"/>
      <c r="Q550" s="50"/>
      <c r="R550" s="50"/>
      <c r="S550" s="50"/>
      <c r="T550" s="50"/>
      <c r="U550" s="50"/>
      <c r="V550" s="50"/>
      <c r="W550" s="50"/>
    </row>
    <row r="551" spans="12:23" x14ac:dyDescent="0.3">
      <c r="L551" s="36"/>
      <c r="M551" s="50"/>
      <c r="N551" s="50"/>
      <c r="O551" s="50"/>
      <c r="P551" s="50"/>
      <c r="Q551" s="50"/>
      <c r="R551" s="50"/>
      <c r="S551" s="50"/>
      <c r="T551" s="50"/>
      <c r="U551" s="50"/>
      <c r="V551" s="50"/>
      <c r="W551" s="50"/>
    </row>
    <row r="552" spans="12:23" x14ac:dyDescent="0.3">
      <c r="L552" s="36"/>
      <c r="M552" s="50"/>
      <c r="N552" s="50"/>
      <c r="O552" s="50"/>
      <c r="P552" s="50"/>
      <c r="Q552" s="50"/>
      <c r="R552" s="50"/>
      <c r="S552" s="50"/>
      <c r="T552" s="50"/>
      <c r="U552" s="50"/>
      <c r="V552" s="50"/>
      <c r="W552" s="50"/>
    </row>
    <row r="553" spans="12:23" x14ac:dyDescent="0.3">
      <c r="L553" s="36"/>
      <c r="M553" s="50"/>
      <c r="N553" s="50"/>
      <c r="O553" s="50"/>
      <c r="P553" s="50"/>
      <c r="Q553" s="50"/>
      <c r="R553" s="50"/>
      <c r="S553" s="50"/>
      <c r="T553" s="50"/>
      <c r="U553" s="50"/>
      <c r="V553" s="50"/>
      <c r="W553" s="50"/>
    </row>
    <row r="554" spans="12:23" x14ac:dyDescent="0.3">
      <c r="L554" s="36"/>
      <c r="M554" s="50"/>
      <c r="N554" s="50"/>
      <c r="O554" s="50"/>
      <c r="P554" s="50"/>
      <c r="Q554" s="50"/>
      <c r="R554" s="50"/>
      <c r="S554" s="50"/>
      <c r="T554" s="50"/>
      <c r="U554" s="50"/>
      <c r="V554" s="50"/>
      <c r="W554" s="50"/>
    </row>
    <row r="555" spans="12:23" x14ac:dyDescent="0.3">
      <c r="L555" s="36"/>
      <c r="M555" s="50"/>
      <c r="N555" s="50"/>
      <c r="O555" s="50"/>
      <c r="P555" s="50"/>
      <c r="Q555" s="50"/>
      <c r="R555" s="50"/>
      <c r="S555" s="50"/>
      <c r="T555" s="50"/>
      <c r="U555" s="50"/>
      <c r="V555" s="50"/>
      <c r="W555" s="50"/>
    </row>
    <row r="556" spans="12:23" x14ac:dyDescent="0.3">
      <c r="L556" s="36"/>
      <c r="M556" s="50"/>
      <c r="N556" s="50"/>
      <c r="O556" s="50"/>
      <c r="P556" s="50"/>
      <c r="Q556" s="50"/>
      <c r="R556" s="50"/>
      <c r="S556" s="50"/>
      <c r="T556" s="50"/>
      <c r="U556" s="50"/>
      <c r="V556" s="50"/>
      <c r="W556" s="50"/>
    </row>
    <row r="557" spans="12:23" x14ac:dyDescent="0.3">
      <c r="L557" s="36"/>
      <c r="M557" s="50"/>
      <c r="N557" s="50"/>
      <c r="O557" s="50"/>
      <c r="P557" s="50"/>
      <c r="Q557" s="50"/>
      <c r="R557" s="50"/>
      <c r="S557" s="50"/>
      <c r="T557" s="50"/>
      <c r="U557" s="50"/>
      <c r="V557" s="50"/>
      <c r="W557" s="50"/>
    </row>
    <row r="558" spans="12:23" x14ac:dyDescent="0.3">
      <c r="L558" s="36"/>
      <c r="M558" s="50"/>
      <c r="N558" s="50"/>
      <c r="O558" s="50"/>
      <c r="P558" s="50"/>
      <c r="Q558" s="50"/>
      <c r="R558" s="50"/>
      <c r="S558" s="50"/>
      <c r="T558" s="50"/>
      <c r="U558" s="50"/>
      <c r="V558" s="50"/>
      <c r="W558" s="50"/>
    </row>
    <row r="559" spans="12:23" x14ac:dyDescent="0.3">
      <c r="L559" s="36"/>
      <c r="M559" s="50"/>
      <c r="N559" s="50"/>
      <c r="O559" s="50"/>
      <c r="P559" s="50"/>
      <c r="Q559" s="50"/>
      <c r="R559" s="50"/>
      <c r="S559" s="50"/>
      <c r="T559" s="50"/>
      <c r="U559" s="50"/>
      <c r="V559" s="50"/>
      <c r="W559" s="50"/>
    </row>
    <row r="560" spans="12:23" x14ac:dyDescent="0.3">
      <c r="L560" s="36"/>
      <c r="M560" s="50"/>
      <c r="N560" s="50"/>
      <c r="O560" s="50"/>
      <c r="P560" s="50"/>
      <c r="Q560" s="50"/>
      <c r="R560" s="50"/>
      <c r="S560" s="50"/>
      <c r="T560" s="50"/>
      <c r="U560" s="50"/>
      <c r="V560" s="50"/>
      <c r="W560" s="50"/>
    </row>
    <row r="561" spans="12:23" x14ac:dyDescent="0.3">
      <c r="L561" s="36"/>
      <c r="M561" s="50"/>
      <c r="N561" s="50"/>
      <c r="O561" s="50"/>
      <c r="P561" s="50"/>
      <c r="Q561" s="50"/>
      <c r="R561" s="50"/>
      <c r="S561" s="50"/>
      <c r="T561" s="50"/>
      <c r="U561" s="50"/>
      <c r="V561" s="50"/>
      <c r="W561" s="50"/>
    </row>
    <row r="562" spans="12:23" x14ac:dyDescent="0.3">
      <c r="L562" s="36"/>
      <c r="M562" s="50"/>
      <c r="N562" s="50"/>
      <c r="O562" s="50"/>
      <c r="P562" s="50"/>
      <c r="Q562" s="50"/>
      <c r="R562" s="50"/>
      <c r="S562" s="50"/>
      <c r="T562" s="50"/>
      <c r="U562" s="50"/>
      <c r="V562" s="50"/>
      <c r="W562" s="50"/>
    </row>
    <row r="563" spans="12:23" x14ac:dyDescent="0.3">
      <c r="L563" s="36"/>
      <c r="M563" s="50"/>
      <c r="N563" s="50"/>
      <c r="O563" s="50"/>
      <c r="P563" s="50"/>
      <c r="Q563" s="50"/>
      <c r="R563" s="50"/>
      <c r="S563" s="50"/>
      <c r="T563" s="50"/>
      <c r="U563" s="50"/>
      <c r="V563" s="50"/>
      <c r="W563" s="50"/>
    </row>
    <row r="564" spans="12:23" x14ac:dyDescent="0.3">
      <c r="L564" s="36"/>
      <c r="M564" s="50"/>
      <c r="N564" s="50"/>
      <c r="O564" s="50"/>
      <c r="P564" s="50"/>
      <c r="Q564" s="50"/>
      <c r="R564" s="50"/>
      <c r="S564" s="50"/>
      <c r="T564" s="50"/>
      <c r="U564" s="50"/>
      <c r="V564" s="50"/>
      <c r="W564" s="50"/>
    </row>
    <row r="565" spans="12:23" x14ac:dyDescent="0.3">
      <c r="L565" s="36"/>
      <c r="M565" s="50"/>
      <c r="N565" s="50"/>
      <c r="O565" s="50"/>
      <c r="P565" s="50"/>
      <c r="Q565" s="50"/>
      <c r="R565" s="50"/>
      <c r="S565" s="50"/>
      <c r="T565" s="50"/>
      <c r="U565" s="50"/>
      <c r="V565" s="50"/>
      <c r="W565" s="50"/>
    </row>
    <row r="566" spans="12:23" x14ac:dyDescent="0.3">
      <c r="L566" s="36"/>
      <c r="M566" s="50"/>
      <c r="N566" s="50"/>
      <c r="O566" s="50"/>
      <c r="P566" s="50"/>
      <c r="Q566" s="50"/>
      <c r="R566" s="50"/>
      <c r="S566" s="50"/>
      <c r="T566" s="50"/>
      <c r="U566" s="50"/>
      <c r="V566" s="50"/>
      <c r="W566" s="50"/>
    </row>
    <row r="567" spans="12:23" x14ac:dyDescent="0.3">
      <c r="L567" s="36"/>
      <c r="M567" s="50"/>
      <c r="N567" s="50"/>
      <c r="O567" s="50"/>
      <c r="P567" s="50"/>
      <c r="Q567" s="50"/>
      <c r="R567" s="50"/>
      <c r="S567" s="50"/>
      <c r="T567" s="50"/>
      <c r="U567" s="50"/>
      <c r="V567" s="50"/>
      <c r="W567" s="50"/>
    </row>
    <row r="568" spans="12:23" x14ac:dyDescent="0.3">
      <c r="L568" s="36"/>
      <c r="M568" s="50"/>
      <c r="N568" s="50"/>
      <c r="O568" s="50"/>
      <c r="P568" s="50"/>
      <c r="Q568" s="50"/>
      <c r="R568" s="50"/>
      <c r="S568" s="50"/>
      <c r="T568" s="50"/>
      <c r="U568" s="50"/>
      <c r="V568" s="50"/>
      <c r="W568" s="50"/>
    </row>
    <row r="569" spans="12:23" x14ac:dyDescent="0.3">
      <c r="L569" s="36"/>
      <c r="M569" s="50"/>
      <c r="N569" s="50"/>
      <c r="O569" s="50"/>
      <c r="P569" s="50"/>
      <c r="Q569" s="50"/>
      <c r="R569" s="50"/>
      <c r="S569" s="50"/>
      <c r="T569" s="50"/>
      <c r="U569" s="50"/>
      <c r="V569" s="50"/>
      <c r="W569" s="50"/>
    </row>
    <row r="570" spans="12:23" x14ac:dyDescent="0.3">
      <c r="L570" s="36"/>
      <c r="M570" s="50"/>
      <c r="N570" s="50"/>
      <c r="O570" s="50"/>
      <c r="P570" s="50"/>
      <c r="Q570" s="50"/>
      <c r="R570" s="50"/>
      <c r="S570" s="50"/>
      <c r="T570" s="50"/>
      <c r="U570" s="50"/>
      <c r="V570" s="50"/>
      <c r="W570" s="50"/>
    </row>
    <row r="571" spans="12:23" x14ac:dyDescent="0.3">
      <c r="L571" s="36"/>
      <c r="M571" s="50"/>
      <c r="N571" s="50"/>
      <c r="O571" s="50"/>
      <c r="P571" s="50"/>
      <c r="Q571" s="50"/>
      <c r="R571" s="50"/>
      <c r="S571" s="50"/>
      <c r="T571" s="50"/>
      <c r="U571" s="50"/>
      <c r="V571" s="50"/>
      <c r="W571" s="50"/>
    </row>
    <row r="572" spans="12:23" x14ac:dyDescent="0.3">
      <c r="L572" s="36"/>
      <c r="M572" s="50"/>
      <c r="N572" s="50"/>
      <c r="O572" s="50"/>
      <c r="P572" s="50"/>
      <c r="Q572" s="50"/>
      <c r="R572" s="50"/>
      <c r="S572" s="50"/>
      <c r="T572" s="50"/>
      <c r="U572" s="50"/>
      <c r="V572" s="50"/>
      <c r="W572" s="50"/>
    </row>
    <row r="573" spans="12:23" x14ac:dyDescent="0.3">
      <c r="L573" s="36"/>
      <c r="M573" s="50"/>
      <c r="N573" s="50"/>
      <c r="O573" s="50"/>
      <c r="P573" s="50"/>
      <c r="Q573" s="50"/>
      <c r="R573" s="50"/>
      <c r="S573" s="50"/>
      <c r="T573" s="50"/>
      <c r="U573" s="50"/>
      <c r="V573" s="50"/>
      <c r="W573" s="50"/>
    </row>
    <row r="574" spans="12:23" x14ac:dyDescent="0.3">
      <c r="L574" s="36"/>
      <c r="M574" s="50"/>
      <c r="N574" s="50"/>
      <c r="O574" s="50"/>
      <c r="P574" s="50"/>
      <c r="Q574" s="50"/>
      <c r="R574" s="50"/>
      <c r="S574" s="50"/>
      <c r="T574" s="50"/>
      <c r="U574" s="50"/>
      <c r="V574" s="50"/>
      <c r="W574" s="50"/>
    </row>
    <row r="575" spans="12:23" x14ac:dyDescent="0.3">
      <c r="L575" s="36"/>
      <c r="M575" s="50"/>
      <c r="N575" s="50"/>
      <c r="O575" s="50"/>
      <c r="P575" s="50"/>
      <c r="Q575" s="50"/>
      <c r="R575" s="50"/>
      <c r="S575" s="50"/>
      <c r="T575" s="50"/>
      <c r="U575" s="50"/>
      <c r="V575" s="50"/>
      <c r="W575" s="50"/>
    </row>
    <row r="576" spans="12:23" x14ac:dyDescent="0.3">
      <c r="L576" s="36"/>
      <c r="M576" s="50"/>
      <c r="N576" s="50"/>
      <c r="O576" s="50"/>
      <c r="P576" s="50"/>
      <c r="Q576" s="50"/>
      <c r="R576" s="50"/>
      <c r="S576" s="50"/>
      <c r="T576" s="50"/>
      <c r="U576" s="50"/>
      <c r="V576" s="50"/>
      <c r="W576" s="50"/>
    </row>
    <row r="577" spans="12:23" x14ac:dyDescent="0.3">
      <c r="L577" s="36"/>
      <c r="M577" s="50"/>
      <c r="N577" s="50"/>
      <c r="O577" s="50"/>
      <c r="P577" s="50"/>
      <c r="Q577" s="50"/>
      <c r="R577" s="50"/>
      <c r="S577" s="50"/>
      <c r="T577" s="50"/>
      <c r="U577" s="50"/>
      <c r="V577" s="50"/>
      <c r="W577" s="50"/>
    </row>
    <row r="578" spans="12:23" x14ac:dyDescent="0.3">
      <c r="L578" s="36"/>
      <c r="M578" s="50"/>
      <c r="N578" s="50"/>
      <c r="O578" s="50"/>
      <c r="P578" s="50"/>
      <c r="Q578" s="50"/>
      <c r="R578" s="50"/>
      <c r="S578" s="50"/>
      <c r="T578" s="50"/>
      <c r="U578" s="50"/>
      <c r="V578" s="50"/>
      <c r="W578" s="50"/>
    </row>
    <row r="579" spans="12:23" x14ac:dyDescent="0.3">
      <c r="L579" s="36"/>
      <c r="M579" s="50"/>
      <c r="N579" s="50"/>
      <c r="O579" s="50"/>
      <c r="P579" s="50"/>
      <c r="Q579" s="50"/>
      <c r="R579" s="50"/>
      <c r="S579" s="50"/>
      <c r="T579" s="50"/>
      <c r="U579" s="50"/>
      <c r="V579" s="50"/>
      <c r="W579" s="50"/>
    </row>
    <row r="580" spans="12:23" x14ac:dyDescent="0.3">
      <c r="L580" s="36"/>
      <c r="M580" s="50"/>
      <c r="N580" s="50"/>
      <c r="O580" s="50"/>
      <c r="P580" s="50"/>
      <c r="Q580" s="50"/>
      <c r="R580" s="50"/>
      <c r="S580" s="50"/>
      <c r="T580" s="50"/>
      <c r="U580" s="50"/>
      <c r="V580" s="50"/>
      <c r="W580" s="50"/>
    </row>
    <row r="581" spans="12:23" x14ac:dyDescent="0.3">
      <c r="L581" s="36"/>
      <c r="M581" s="50"/>
      <c r="N581" s="50"/>
      <c r="O581" s="50"/>
      <c r="P581" s="50"/>
      <c r="Q581" s="50"/>
      <c r="R581" s="50"/>
      <c r="S581" s="50"/>
      <c r="T581" s="50"/>
      <c r="U581" s="50"/>
      <c r="V581" s="50"/>
      <c r="W581" s="50"/>
    </row>
    <row r="582" spans="12:23" x14ac:dyDescent="0.3">
      <c r="L582" s="36"/>
      <c r="M582" s="50"/>
      <c r="N582" s="50"/>
      <c r="O582" s="50"/>
      <c r="P582" s="50"/>
      <c r="Q582" s="50"/>
      <c r="R582" s="50"/>
      <c r="S582" s="50"/>
      <c r="T582" s="50"/>
      <c r="U582" s="50"/>
      <c r="V582" s="50"/>
      <c r="W582" s="50"/>
    </row>
    <row r="583" spans="12:23" x14ac:dyDescent="0.3">
      <c r="L583" s="36"/>
      <c r="M583" s="50"/>
      <c r="N583" s="50"/>
      <c r="O583" s="50"/>
      <c r="P583" s="50"/>
      <c r="Q583" s="50"/>
      <c r="R583" s="50"/>
      <c r="S583" s="50"/>
      <c r="T583" s="50"/>
      <c r="U583" s="50"/>
      <c r="V583" s="50"/>
      <c r="W583" s="50"/>
    </row>
    <row r="584" spans="12:23" x14ac:dyDescent="0.3">
      <c r="L584" s="36"/>
      <c r="M584" s="50"/>
      <c r="N584" s="50"/>
      <c r="O584" s="50"/>
      <c r="P584" s="50"/>
      <c r="Q584" s="50"/>
      <c r="R584" s="50"/>
      <c r="S584" s="50"/>
      <c r="T584" s="50"/>
      <c r="U584" s="50"/>
      <c r="V584" s="50"/>
      <c r="W584" s="50"/>
    </row>
    <row r="585" spans="12:23" x14ac:dyDescent="0.3">
      <c r="L585" s="36"/>
      <c r="M585" s="50"/>
      <c r="N585" s="50"/>
      <c r="O585" s="50"/>
      <c r="P585" s="50"/>
      <c r="Q585" s="50"/>
      <c r="R585" s="50"/>
      <c r="S585" s="50"/>
      <c r="T585" s="50"/>
      <c r="U585" s="50"/>
      <c r="V585" s="50"/>
      <c r="W585" s="50"/>
    </row>
    <row r="586" spans="12:23" x14ac:dyDescent="0.3">
      <c r="L586" s="36"/>
      <c r="M586" s="50"/>
      <c r="N586" s="50"/>
      <c r="O586" s="50"/>
      <c r="P586" s="50"/>
      <c r="Q586" s="50"/>
      <c r="R586" s="50"/>
      <c r="S586" s="50"/>
      <c r="T586" s="50"/>
      <c r="U586" s="50"/>
      <c r="V586" s="50"/>
      <c r="W586" s="50"/>
    </row>
    <row r="587" spans="12:23" x14ac:dyDescent="0.3">
      <c r="L587" s="36"/>
      <c r="M587" s="50"/>
      <c r="N587" s="50"/>
      <c r="O587" s="50"/>
      <c r="P587" s="50"/>
      <c r="Q587" s="50"/>
      <c r="R587" s="50"/>
      <c r="S587" s="50"/>
      <c r="T587" s="50"/>
      <c r="U587" s="50"/>
      <c r="V587" s="50"/>
      <c r="W587" s="50"/>
    </row>
    <row r="588" spans="12:23" x14ac:dyDescent="0.3">
      <c r="L588" s="36"/>
      <c r="M588" s="50"/>
      <c r="N588" s="50"/>
      <c r="O588" s="50"/>
      <c r="P588" s="50"/>
      <c r="Q588" s="50"/>
      <c r="R588" s="50"/>
      <c r="S588" s="50"/>
      <c r="T588" s="50"/>
      <c r="U588" s="50"/>
      <c r="V588" s="50"/>
      <c r="W588" s="50"/>
    </row>
    <row r="589" spans="12:23" x14ac:dyDescent="0.3">
      <c r="L589" s="36"/>
      <c r="M589" s="50"/>
      <c r="N589" s="50"/>
      <c r="O589" s="50"/>
      <c r="P589" s="50"/>
      <c r="Q589" s="50"/>
      <c r="R589" s="50"/>
      <c r="S589" s="50"/>
      <c r="T589" s="50"/>
      <c r="U589" s="50"/>
      <c r="V589" s="50"/>
      <c r="W589" s="50"/>
    </row>
    <row r="590" spans="12:23" x14ac:dyDescent="0.3">
      <c r="L590" s="36"/>
      <c r="M590" s="50"/>
      <c r="N590" s="50"/>
      <c r="O590" s="50"/>
      <c r="P590" s="50"/>
      <c r="Q590" s="50"/>
      <c r="R590" s="50"/>
      <c r="S590" s="50"/>
      <c r="T590" s="50"/>
      <c r="U590" s="50"/>
      <c r="V590" s="50"/>
      <c r="W590" s="50"/>
    </row>
    <row r="591" spans="12:23" x14ac:dyDescent="0.3">
      <c r="L591" s="36"/>
      <c r="M591" s="50"/>
      <c r="N591" s="50"/>
      <c r="O591" s="50"/>
      <c r="P591" s="50"/>
      <c r="Q591" s="50"/>
      <c r="R591" s="50"/>
      <c r="S591" s="50"/>
      <c r="T591" s="50"/>
      <c r="U591" s="50"/>
      <c r="V591" s="50"/>
      <c r="W591" s="50"/>
    </row>
    <row r="592" spans="12:23" x14ac:dyDescent="0.3">
      <c r="L592" s="36"/>
      <c r="M592" s="50"/>
      <c r="N592" s="50"/>
      <c r="O592" s="50"/>
      <c r="P592" s="50"/>
      <c r="Q592" s="50"/>
      <c r="R592" s="50"/>
      <c r="S592" s="50"/>
      <c r="T592" s="50"/>
      <c r="U592" s="50"/>
      <c r="V592" s="50"/>
      <c r="W592" s="50"/>
    </row>
    <row r="593" spans="12:23" x14ac:dyDescent="0.3">
      <c r="L593" s="36"/>
      <c r="M593" s="50"/>
      <c r="N593" s="50"/>
      <c r="O593" s="50"/>
      <c r="P593" s="50"/>
      <c r="Q593" s="50"/>
      <c r="R593" s="50"/>
      <c r="S593" s="50"/>
      <c r="T593" s="50"/>
      <c r="U593" s="50"/>
      <c r="V593" s="50"/>
      <c r="W593" s="50"/>
    </row>
    <row r="594" spans="12:23" x14ac:dyDescent="0.3">
      <c r="L594" s="36"/>
      <c r="M594" s="50"/>
      <c r="N594" s="50"/>
      <c r="O594" s="50"/>
      <c r="P594" s="50"/>
      <c r="Q594" s="50"/>
      <c r="R594" s="50"/>
      <c r="S594" s="50"/>
      <c r="T594" s="50"/>
      <c r="U594" s="50"/>
      <c r="V594" s="50"/>
      <c r="W594" s="50"/>
    </row>
    <row r="595" spans="12:23" x14ac:dyDescent="0.3">
      <c r="L595" s="36"/>
      <c r="M595" s="50"/>
      <c r="N595" s="50"/>
      <c r="O595" s="50"/>
      <c r="P595" s="50"/>
      <c r="Q595" s="50"/>
      <c r="R595" s="50"/>
      <c r="S595" s="50"/>
      <c r="T595" s="50"/>
      <c r="U595" s="50"/>
      <c r="V595" s="50"/>
      <c r="W595" s="50"/>
    </row>
    <row r="596" spans="12:23" x14ac:dyDescent="0.3">
      <c r="L596" s="36"/>
      <c r="M596" s="50"/>
      <c r="N596" s="50"/>
      <c r="O596" s="50"/>
      <c r="P596" s="50"/>
      <c r="Q596" s="50"/>
      <c r="R596" s="50"/>
      <c r="S596" s="50"/>
      <c r="T596" s="50"/>
      <c r="U596" s="50"/>
      <c r="V596" s="50"/>
      <c r="W596" s="50"/>
    </row>
    <row r="597" spans="12:23" x14ac:dyDescent="0.3">
      <c r="L597" s="36"/>
      <c r="M597" s="50"/>
      <c r="N597" s="50"/>
      <c r="O597" s="50"/>
      <c r="P597" s="50"/>
      <c r="Q597" s="50"/>
      <c r="R597" s="50"/>
      <c r="S597" s="50"/>
      <c r="T597" s="50"/>
      <c r="U597" s="50"/>
      <c r="V597" s="50"/>
      <c r="W597" s="50"/>
    </row>
    <row r="598" spans="12:23" x14ac:dyDescent="0.3">
      <c r="L598" s="36"/>
      <c r="M598" s="50"/>
      <c r="N598" s="50"/>
      <c r="O598" s="50"/>
      <c r="P598" s="50"/>
      <c r="Q598" s="50"/>
      <c r="R598" s="50"/>
      <c r="S598" s="50"/>
      <c r="T598" s="50"/>
      <c r="U598" s="50"/>
      <c r="V598" s="50"/>
      <c r="W598" s="50"/>
    </row>
    <row r="599" spans="12:23" x14ac:dyDescent="0.3">
      <c r="L599" s="36"/>
      <c r="M599" s="50"/>
      <c r="N599" s="50"/>
      <c r="O599" s="50"/>
      <c r="P599" s="50"/>
      <c r="Q599" s="50"/>
      <c r="R599" s="50"/>
      <c r="S599" s="50"/>
      <c r="T599" s="50"/>
      <c r="U599" s="50"/>
      <c r="V599" s="50"/>
      <c r="W599" s="50"/>
    </row>
    <row r="600" spans="12:23" x14ac:dyDescent="0.3">
      <c r="L600" s="36"/>
      <c r="M600" s="50"/>
      <c r="N600" s="50"/>
      <c r="O600" s="50"/>
      <c r="P600" s="50"/>
      <c r="Q600" s="50"/>
      <c r="R600" s="50"/>
      <c r="S600" s="50"/>
      <c r="T600" s="50"/>
      <c r="U600" s="50"/>
      <c r="V600" s="50"/>
      <c r="W600" s="50"/>
    </row>
    <row r="601" spans="12:23" x14ac:dyDescent="0.3">
      <c r="L601" s="36"/>
      <c r="M601" s="50"/>
      <c r="N601" s="50"/>
      <c r="O601" s="50"/>
      <c r="P601" s="50"/>
      <c r="Q601" s="50"/>
      <c r="R601" s="50"/>
      <c r="S601" s="50"/>
      <c r="T601" s="50"/>
      <c r="U601" s="50"/>
      <c r="V601" s="50"/>
      <c r="W601" s="50"/>
    </row>
    <row r="602" spans="12:23" x14ac:dyDescent="0.3">
      <c r="L602" s="36"/>
      <c r="M602" s="50"/>
      <c r="N602" s="50"/>
      <c r="O602" s="50"/>
      <c r="P602" s="50"/>
      <c r="Q602" s="50"/>
      <c r="R602" s="50"/>
      <c r="S602" s="50"/>
      <c r="T602" s="50"/>
      <c r="U602" s="50"/>
      <c r="V602" s="50"/>
      <c r="W602" s="50"/>
    </row>
    <row r="603" spans="12:23" x14ac:dyDescent="0.3">
      <c r="L603" s="36"/>
      <c r="M603" s="50"/>
      <c r="N603" s="50"/>
      <c r="O603" s="50"/>
      <c r="P603" s="50"/>
      <c r="Q603" s="50"/>
      <c r="R603" s="50"/>
      <c r="S603" s="50"/>
      <c r="T603" s="50"/>
      <c r="U603" s="50"/>
      <c r="V603" s="50"/>
      <c r="W603" s="50"/>
    </row>
    <row r="604" spans="12:23" x14ac:dyDescent="0.3">
      <c r="L604" s="36"/>
      <c r="M604" s="50"/>
      <c r="N604" s="50"/>
      <c r="O604" s="50"/>
      <c r="P604" s="50"/>
      <c r="Q604" s="50"/>
      <c r="R604" s="50"/>
      <c r="S604" s="50"/>
      <c r="T604" s="50"/>
      <c r="U604" s="50"/>
      <c r="V604" s="50"/>
      <c r="W604" s="50"/>
    </row>
    <row r="605" spans="12:23" x14ac:dyDescent="0.3">
      <c r="L605" s="36"/>
      <c r="M605" s="50"/>
      <c r="N605" s="50"/>
      <c r="O605" s="50"/>
      <c r="P605" s="50"/>
      <c r="Q605" s="50"/>
      <c r="R605" s="50"/>
      <c r="S605" s="50"/>
      <c r="T605" s="50"/>
      <c r="U605" s="50"/>
      <c r="V605" s="50"/>
      <c r="W605" s="50"/>
    </row>
    <row r="606" spans="12:23" x14ac:dyDescent="0.3">
      <c r="L606" s="36"/>
      <c r="M606" s="50"/>
      <c r="N606" s="50"/>
      <c r="O606" s="50"/>
      <c r="P606" s="50"/>
      <c r="Q606" s="50"/>
      <c r="R606" s="50"/>
      <c r="S606" s="50"/>
      <c r="T606" s="50"/>
      <c r="U606" s="50"/>
      <c r="V606" s="50"/>
      <c r="W606" s="50"/>
    </row>
    <row r="607" spans="12:23" x14ac:dyDescent="0.3">
      <c r="L607" s="36"/>
      <c r="M607" s="50"/>
      <c r="N607" s="50"/>
      <c r="O607" s="50"/>
      <c r="P607" s="50"/>
      <c r="Q607" s="50"/>
      <c r="R607" s="50"/>
      <c r="S607" s="50"/>
      <c r="T607" s="50"/>
      <c r="U607" s="50"/>
      <c r="V607" s="50"/>
      <c r="W607" s="50"/>
    </row>
    <row r="608" spans="12:23" x14ac:dyDescent="0.3">
      <c r="L608" s="36"/>
      <c r="M608" s="50"/>
      <c r="N608" s="50"/>
      <c r="O608" s="50"/>
      <c r="P608" s="50"/>
      <c r="Q608" s="50"/>
      <c r="R608" s="50"/>
      <c r="S608" s="50"/>
      <c r="T608" s="50"/>
      <c r="U608" s="50"/>
      <c r="V608" s="50"/>
      <c r="W608" s="50"/>
    </row>
    <row r="609" spans="12:23" x14ac:dyDescent="0.3">
      <c r="L609" s="36"/>
      <c r="M609" s="50"/>
      <c r="N609" s="50"/>
      <c r="O609" s="50"/>
      <c r="P609" s="50"/>
      <c r="Q609" s="50"/>
      <c r="R609" s="50"/>
      <c r="S609" s="50"/>
      <c r="T609" s="50"/>
      <c r="U609" s="50"/>
      <c r="V609" s="50"/>
      <c r="W609" s="50"/>
    </row>
    <row r="610" spans="12:23" x14ac:dyDescent="0.3">
      <c r="L610" s="36"/>
      <c r="M610" s="50"/>
      <c r="N610" s="50"/>
      <c r="O610" s="50"/>
      <c r="P610" s="50"/>
      <c r="Q610" s="50"/>
      <c r="R610" s="50"/>
      <c r="S610" s="50"/>
      <c r="T610" s="50"/>
      <c r="U610" s="50"/>
      <c r="V610" s="50"/>
      <c r="W610" s="50"/>
    </row>
    <row r="611" spans="12:23" x14ac:dyDescent="0.3">
      <c r="L611" s="36"/>
      <c r="M611" s="50"/>
      <c r="N611" s="50"/>
      <c r="O611" s="50"/>
      <c r="P611" s="50"/>
      <c r="Q611" s="50"/>
      <c r="R611" s="50"/>
      <c r="S611" s="50"/>
      <c r="T611" s="50"/>
      <c r="U611" s="50"/>
      <c r="V611" s="50"/>
      <c r="W611" s="50"/>
    </row>
    <row r="612" spans="12:23" x14ac:dyDescent="0.3">
      <c r="L612" s="36"/>
      <c r="M612" s="50"/>
      <c r="N612" s="50"/>
      <c r="O612" s="50"/>
      <c r="P612" s="50"/>
      <c r="Q612" s="50"/>
      <c r="R612" s="50"/>
      <c r="S612" s="50"/>
      <c r="T612" s="50"/>
      <c r="U612" s="50"/>
      <c r="V612" s="50"/>
      <c r="W612" s="50"/>
    </row>
    <row r="613" spans="12:23" x14ac:dyDescent="0.3">
      <c r="L613" s="36"/>
      <c r="M613" s="50"/>
      <c r="N613" s="50"/>
      <c r="O613" s="50"/>
      <c r="P613" s="50"/>
      <c r="Q613" s="50"/>
      <c r="R613" s="50"/>
      <c r="S613" s="50"/>
      <c r="T613" s="50"/>
      <c r="U613" s="50"/>
      <c r="V613" s="50"/>
      <c r="W613" s="50"/>
    </row>
    <row r="614" spans="12:23" x14ac:dyDescent="0.3">
      <c r="L614" s="36"/>
      <c r="M614" s="50"/>
      <c r="N614" s="50"/>
      <c r="O614" s="50"/>
      <c r="P614" s="50"/>
      <c r="Q614" s="50"/>
      <c r="R614" s="50"/>
      <c r="S614" s="50"/>
      <c r="T614" s="50"/>
      <c r="U614" s="50"/>
      <c r="V614" s="50"/>
      <c r="W614" s="50"/>
    </row>
    <row r="615" spans="12:23" x14ac:dyDescent="0.3">
      <c r="L615" s="36"/>
      <c r="M615" s="50"/>
      <c r="N615" s="50"/>
      <c r="O615" s="50"/>
      <c r="P615" s="50"/>
      <c r="Q615" s="50"/>
      <c r="R615" s="50"/>
      <c r="S615" s="50"/>
      <c r="T615" s="50"/>
      <c r="U615" s="50"/>
      <c r="V615" s="50"/>
      <c r="W615" s="50"/>
    </row>
    <row r="616" spans="12:23" x14ac:dyDescent="0.3">
      <c r="L616" s="36"/>
      <c r="M616" s="50"/>
      <c r="N616" s="50"/>
      <c r="O616" s="50"/>
      <c r="P616" s="50"/>
      <c r="Q616" s="50"/>
      <c r="R616" s="50"/>
      <c r="S616" s="50"/>
      <c r="T616" s="50"/>
      <c r="U616" s="50"/>
      <c r="V616" s="50"/>
      <c r="W616" s="50"/>
    </row>
    <row r="617" spans="12:23" x14ac:dyDescent="0.3">
      <c r="L617" s="36"/>
      <c r="M617" s="50"/>
      <c r="N617" s="50"/>
      <c r="O617" s="50"/>
      <c r="P617" s="50"/>
      <c r="Q617" s="50"/>
      <c r="R617" s="50"/>
      <c r="S617" s="50"/>
      <c r="T617" s="50"/>
      <c r="U617" s="50"/>
      <c r="V617" s="50"/>
      <c r="W617" s="50"/>
    </row>
    <row r="618" spans="12:23" x14ac:dyDescent="0.3">
      <c r="L618" s="36"/>
      <c r="M618" s="50"/>
      <c r="N618" s="50"/>
      <c r="O618" s="50"/>
      <c r="P618" s="50"/>
      <c r="Q618" s="50"/>
      <c r="R618" s="50"/>
      <c r="S618" s="50"/>
      <c r="T618" s="50"/>
      <c r="U618" s="50"/>
      <c r="V618" s="50"/>
      <c r="W618" s="50"/>
    </row>
    <row r="619" spans="12:23" x14ac:dyDescent="0.3">
      <c r="L619" s="36"/>
      <c r="M619" s="50"/>
      <c r="N619" s="50"/>
      <c r="O619" s="50"/>
      <c r="P619" s="50"/>
      <c r="Q619" s="50"/>
      <c r="R619" s="50"/>
      <c r="S619" s="50"/>
      <c r="T619" s="50"/>
      <c r="U619" s="50"/>
      <c r="V619" s="50"/>
      <c r="W619" s="50"/>
    </row>
    <row r="620" spans="12:23" x14ac:dyDescent="0.3">
      <c r="L620" s="36"/>
      <c r="M620" s="50"/>
      <c r="N620" s="50"/>
      <c r="O620" s="50"/>
      <c r="P620" s="50"/>
      <c r="Q620" s="50"/>
      <c r="R620" s="50"/>
      <c r="S620" s="50"/>
      <c r="T620" s="50"/>
      <c r="U620" s="50"/>
      <c r="V620" s="50"/>
      <c r="W620" s="50"/>
    </row>
    <row r="621" spans="12:23" x14ac:dyDescent="0.3">
      <c r="L621" s="36"/>
      <c r="M621" s="50"/>
      <c r="N621" s="50"/>
      <c r="O621" s="50"/>
      <c r="P621" s="50"/>
      <c r="Q621" s="50"/>
      <c r="R621" s="50"/>
      <c r="S621" s="50"/>
      <c r="T621" s="50"/>
      <c r="U621" s="50"/>
      <c r="V621" s="50"/>
      <c r="W621" s="50"/>
    </row>
    <row r="622" spans="12:23" x14ac:dyDescent="0.3">
      <c r="L622" s="36"/>
      <c r="M622" s="50"/>
      <c r="N622" s="50"/>
      <c r="O622" s="50"/>
      <c r="P622" s="50"/>
      <c r="Q622" s="50"/>
      <c r="R622" s="50"/>
      <c r="S622" s="50"/>
      <c r="T622" s="50"/>
      <c r="U622" s="50"/>
      <c r="V622" s="50"/>
      <c r="W622" s="50"/>
    </row>
    <row r="623" spans="12:23" x14ac:dyDescent="0.3">
      <c r="L623" s="36"/>
      <c r="M623" s="50"/>
      <c r="N623" s="50"/>
      <c r="O623" s="50"/>
      <c r="P623" s="50"/>
      <c r="Q623" s="50"/>
      <c r="R623" s="50"/>
      <c r="S623" s="50"/>
      <c r="T623" s="50"/>
      <c r="U623" s="50"/>
      <c r="V623" s="50"/>
      <c r="W623" s="50"/>
    </row>
    <row r="624" spans="12:23" x14ac:dyDescent="0.3">
      <c r="L624" s="36"/>
      <c r="M624" s="50"/>
      <c r="N624" s="50"/>
      <c r="O624" s="50"/>
      <c r="P624" s="50"/>
      <c r="Q624" s="50"/>
      <c r="R624" s="50"/>
      <c r="S624" s="50"/>
      <c r="T624" s="50"/>
      <c r="U624" s="50"/>
      <c r="V624" s="50"/>
      <c r="W624" s="50"/>
    </row>
    <row r="625" spans="12:23" x14ac:dyDescent="0.3">
      <c r="L625" s="36"/>
      <c r="M625" s="50"/>
      <c r="N625" s="50"/>
      <c r="O625" s="50"/>
      <c r="P625" s="50"/>
      <c r="Q625" s="50"/>
      <c r="R625" s="50"/>
      <c r="S625" s="50"/>
      <c r="T625" s="50"/>
      <c r="U625" s="50"/>
      <c r="V625" s="50"/>
      <c r="W625" s="50"/>
    </row>
    <row r="626" spans="12:23" x14ac:dyDescent="0.3">
      <c r="L626" s="36"/>
      <c r="M626" s="50"/>
      <c r="N626" s="50"/>
      <c r="O626" s="50"/>
      <c r="P626" s="50"/>
      <c r="Q626" s="50"/>
      <c r="R626" s="50"/>
      <c r="S626" s="50"/>
      <c r="T626" s="50"/>
      <c r="U626" s="50"/>
      <c r="V626" s="50"/>
      <c r="W626" s="50"/>
    </row>
    <row r="627" spans="12:23" x14ac:dyDescent="0.3">
      <c r="L627" s="36"/>
      <c r="M627" s="50"/>
      <c r="N627" s="50"/>
      <c r="O627" s="50"/>
      <c r="P627" s="50"/>
      <c r="Q627" s="50"/>
      <c r="R627" s="50"/>
      <c r="S627" s="50"/>
      <c r="T627" s="50"/>
      <c r="U627" s="50"/>
      <c r="V627" s="50"/>
      <c r="W627" s="50"/>
    </row>
    <row r="628" spans="12:23" x14ac:dyDescent="0.3">
      <c r="L628" s="36"/>
      <c r="M628" s="50"/>
      <c r="N628" s="50"/>
      <c r="O628" s="50"/>
      <c r="P628" s="50"/>
      <c r="Q628" s="50"/>
      <c r="R628" s="50"/>
      <c r="S628" s="50"/>
      <c r="T628" s="50"/>
      <c r="U628" s="50"/>
      <c r="V628" s="50"/>
      <c r="W628" s="50"/>
    </row>
    <row r="629" spans="12:23" x14ac:dyDescent="0.3">
      <c r="L629" s="36"/>
      <c r="M629" s="50"/>
      <c r="N629" s="50"/>
      <c r="O629" s="50"/>
      <c r="P629" s="50"/>
      <c r="Q629" s="50"/>
      <c r="R629" s="50"/>
      <c r="S629" s="50"/>
      <c r="T629" s="50"/>
      <c r="U629" s="50"/>
      <c r="V629" s="50"/>
      <c r="W629" s="50"/>
    </row>
    <row r="630" spans="12:23" x14ac:dyDescent="0.3">
      <c r="L630" s="36"/>
      <c r="M630" s="50"/>
      <c r="N630" s="50"/>
      <c r="O630" s="50"/>
      <c r="P630" s="50"/>
      <c r="Q630" s="50"/>
      <c r="R630" s="50"/>
      <c r="S630" s="50"/>
      <c r="T630" s="50"/>
      <c r="U630" s="50"/>
      <c r="V630" s="50"/>
      <c r="W630" s="50"/>
    </row>
    <row r="631" spans="12:23" x14ac:dyDescent="0.3">
      <c r="L631" s="36"/>
      <c r="M631" s="50"/>
      <c r="N631" s="50"/>
      <c r="O631" s="50"/>
      <c r="P631" s="50"/>
      <c r="Q631" s="50"/>
      <c r="R631" s="50"/>
      <c r="S631" s="50"/>
      <c r="T631" s="50"/>
      <c r="U631" s="50"/>
      <c r="V631" s="50"/>
      <c r="W631" s="50"/>
    </row>
    <row r="632" spans="12:23" x14ac:dyDescent="0.3">
      <c r="L632" s="36"/>
      <c r="M632" s="50"/>
      <c r="N632" s="50"/>
      <c r="O632" s="50"/>
      <c r="P632" s="50"/>
      <c r="Q632" s="50"/>
      <c r="R632" s="50"/>
      <c r="S632" s="50"/>
      <c r="T632" s="50"/>
      <c r="U632" s="50"/>
      <c r="V632" s="50"/>
      <c r="W632" s="50"/>
    </row>
    <row r="633" spans="12:23" x14ac:dyDescent="0.3">
      <c r="L633" s="36"/>
      <c r="M633" s="50"/>
      <c r="N633" s="50"/>
      <c r="O633" s="50"/>
      <c r="P633" s="50"/>
      <c r="Q633" s="50"/>
      <c r="R633" s="50"/>
      <c r="S633" s="50"/>
      <c r="T633" s="50"/>
      <c r="U633" s="50"/>
      <c r="V633" s="50"/>
      <c r="W633" s="50"/>
    </row>
    <row r="634" spans="12:23" x14ac:dyDescent="0.3">
      <c r="L634" s="36"/>
      <c r="M634" s="50"/>
      <c r="N634" s="50"/>
      <c r="O634" s="50"/>
      <c r="P634" s="50"/>
      <c r="Q634" s="50"/>
      <c r="R634" s="50"/>
      <c r="S634" s="50"/>
      <c r="T634" s="50"/>
      <c r="U634" s="50"/>
      <c r="V634" s="50"/>
      <c r="W634" s="50"/>
    </row>
    <row r="635" spans="12:23" x14ac:dyDescent="0.3">
      <c r="L635" s="36"/>
      <c r="M635" s="50"/>
      <c r="N635" s="50"/>
      <c r="O635" s="50"/>
      <c r="P635" s="50"/>
      <c r="Q635" s="50"/>
      <c r="R635" s="50"/>
      <c r="S635" s="50"/>
      <c r="T635" s="50"/>
      <c r="U635" s="50"/>
      <c r="V635" s="50"/>
      <c r="W635" s="50"/>
    </row>
    <row r="636" spans="12:23" x14ac:dyDescent="0.3">
      <c r="L636" s="36"/>
      <c r="M636" s="50"/>
      <c r="N636" s="50"/>
      <c r="O636" s="50"/>
      <c r="P636" s="50"/>
      <c r="Q636" s="50"/>
      <c r="R636" s="50"/>
      <c r="S636" s="50"/>
      <c r="T636" s="50"/>
      <c r="U636" s="50"/>
      <c r="V636" s="50"/>
      <c r="W636" s="50"/>
    </row>
    <row r="637" spans="12:23" x14ac:dyDescent="0.3">
      <c r="L637" s="36"/>
      <c r="M637" s="50"/>
      <c r="N637" s="50"/>
      <c r="O637" s="50"/>
      <c r="P637" s="50"/>
      <c r="Q637" s="50"/>
      <c r="R637" s="50"/>
      <c r="S637" s="50"/>
      <c r="T637" s="50"/>
      <c r="U637" s="50"/>
      <c r="V637" s="50"/>
      <c r="W637" s="50"/>
    </row>
    <row r="638" spans="12:23" x14ac:dyDescent="0.3">
      <c r="L638" s="36"/>
      <c r="M638" s="50"/>
      <c r="N638" s="50"/>
      <c r="O638" s="50"/>
      <c r="P638" s="50"/>
      <c r="Q638" s="50"/>
      <c r="R638" s="50"/>
      <c r="S638" s="50"/>
      <c r="T638" s="50"/>
      <c r="U638" s="50"/>
      <c r="V638" s="50"/>
      <c r="W638" s="50"/>
    </row>
    <row r="639" spans="12:23" x14ac:dyDescent="0.3">
      <c r="L639" s="36"/>
      <c r="M639" s="50"/>
      <c r="N639" s="50"/>
      <c r="O639" s="50"/>
      <c r="P639" s="50"/>
      <c r="Q639" s="50"/>
      <c r="R639" s="50"/>
      <c r="S639" s="50"/>
      <c r="T639" s="50"/>
      <c r="U639" s="50"/>
      <c r="V639" s="50"/>
      <c r="W639" s="50"/>
    </row>
    <row r="640" spans="12:23" x14ac:dyDescent="0.3">
      <c r="L640" s="36"/>
      <c r="M640" s="50"/>
      <c r="N640" s="50"/>
      <c r="O640" s="50"/>
      <c r="P640" s="50"/>
      <c r="Q640" s="50"/>
      <c r="R640" s="50"/>
      <c r="S640" s="50"/>
      <c r="T640" s="50"/>
      <c r="U640" s="50"/>
      <c r="V640" s="50"/>
      <c r="W640" s="50"/>
    </row>
    <row r="641" spans="12:23" x14ac:dyDescent="0.3">
      <c r="L641" s="36"/>
      <c r="M641" s="50"/>
      <c r="N641" s="50"/>
      <c r="O641" s="50"/>
      <c r="P641" s="50"/>
      <c r="Q641" s="50"/>
      <c r="R641" s="50"/>
      <c r="S641" s="50"/>
      <c r="T641" s="50"/>
      <c r="U641" s="50"/>
      <c r="V641" s="50"/>
      <c r="W641" s="50"/>
    </row>
    <row r="642" spans="12:23" x14ac:dyDescent="0.3">
      <c r="L642" s="36"/>
      <c r="M642" s="50"/>
      <c r="N642" s="50"/>
      <c r="O642" s="50"/>
      <c r="P642" s="50"/>
      <c r="Q642" s="50"/>
      <c r="R642" s="50"/>
      <c r="S642" s="50"/>
      <c r="T642" s="50"/>
      <c r="U642" s="50"/>
      <c r="V642" s="50"/>
      <c r="W642" s="50"/>
    </row>
    <row r="643" spans="12:23" x14ac:dyDescent="0.3">
      <c r="L643" s="36"/>
      <c r="M643" s="50"/>
      <c r="N643" s="50"/>
      <c r="O643" s="50"/>
      <c r="P643" s="50"/>
      <c r="Q643" s="50"/>
      <c r="R643" s="50"/>
      <c r="S643" s="50"/>
      <c r="T643" s="50"/>
      <c r="U643" s="50"/>
      <c r="V643" s="50"/>
      <c r="W643" s="50"/>
    </row>
    <row r="644" spans="12:23" x14ac:dyDescent="0.3">
      <c r="L644" s="36"/>
      <c r="M644" s="50"/>
      <c r="N644" s="50"/>
      <c r="O644" s="50"/>
      <c r="P644" s="50"/>
      <c r="Q644" s="50"/>
      <c r="R644" s="50"/>
      <c r="S644" s="50"/>
      <c r="T644" s="50"/>
      <c r="U644" s="50"/>
      <c r="V644" s="50"/>
      <c r="W644" s="50"/>
    </row>
    <row r="645" spans="12:23" x14ac:dyDescent="0.3">
      <c r="L645" s="36"/>
      <c r="M645" s="50"/>
      <c r="N645" s="50"/>
      <c r="O645" s="50"/>
      <c r="P645" s="50"/>
      <c r="Q645" s="50"/>
      <c r="R645" s="50"/>
      <c r="S645" s="50"/>
      <c r="T645" s="50"/>
      <c r="U645" s="50"/>
      <c r="V645" s="50"/>
      <c r="W645" s="50"/>
    </row>
    <row r="646" spans="12:23" x14ac:dyDescent="0.3">
      <c r="L646" s="36"/>
      <c r="M646" s="50"/>
      <c r="N646" s="50"/>
      <c r="O646" s="50"/>
      <c r="P646" s="50"/>
      <c r="Q646" s="50"/>
      <c r="R646" s="50"/>
      <c r="S646" s="50"/>
      <c r="T646" s="50"/>
      <c r="U646" s="50"/>
      <c r="V646" s="50"/>
      <c r="W646" s="50"/>
    </row>
    <row r="647" spans="12:23" x14ac:dyDescent="0.3">
      <c r="L647" s="36"/>
      <c r="M647" s="50"/>
      <c r="N647" s="50"/>
      <c r="O647" s="50"/>
      <c r="P647" s="50"/>
      <c r="Q647" s="50"/>
      <c r="R647" s="50"/>
      <c r="S647" s="50"/>
      <c r="T647" s="50"/>
      <c r="U647" s="50"/>
      <c r="V647" s="50"/>
      <c r="W647" s="50"/>
    </row>
    <row r="648" spans="12:23" x14ac:dyDescent="0.3">
      <c r="L648" s="36"/>
      <c r="M648" s="50"/>
      <c r="N648" s="50"/>
      <c r="O648" s="50"/>
      <c r="P648" s="50"/>
      <c r="Q648" s="50"/>
      <c r="R648" s="50"/>
      <c r="S648" s="50"/>
      <c r="T648" s="50"/>
      <c r="U648" s="50"/>
      <c r="V648" s="50"/>
      <c r="W648" s="50"/>
    </row>
    <row r="649" spans="12:23" x14ac:dyDescent="0.3">
      <c r="L649" s="36"/>
      <c r="M649" s="50"/>
      <c r="N649" s="50"/>
      <c r="O649" s="50"/>
      <c r="P649" s="50"/>
      <c r="Q649" s="50"/>
      <c r="R649" s="50"/>
      <c r="S649" s="50"/>
      <c r="T649" s="50"/>
      <c r="U649" s="50"/>
      <c r="V649" s="50"/>
      <c r="W649" s="50"/>
    </row>
    <row r="650" spans="12:23" x14ac:dyDescent="0.3">
      <c r="L650" s="36"/>
      <c r="M650" s="50"/>
      <c r="N650" s="50"/>
      <c r="O650" s="50"/>
      <c r="P650" s="50"/>
      <c r="Q650" s="50"/>
      <c r="R650" s="50"/>
      <c r="S650" s="50"/>
      <c r="T650" s="50"/>
      <c r="U650" s="50"/>
      <c r="V650" s="50"/>
      <c r="W650" s="50"/>
    </row>
    <row r="651" spans="12:23" x14ac:dyDescent="0.3">
      <c r="L651" s="36"/>
      <c r="M651" s="50"/>
      <c r="N651" s="50"/>
      <c r="O651" s="50"/>
      <c r="P651" s="50"/>
      <c r="Q651" s="50"/>
      <c r="R651" s="50"/>
      <c r="S651" s="50"/>
      <c r="T651" s="50"/>
      <c r="U651" s="50"/>
      <c r="V651" s="50"/>
      <c r="W651" s="50"/>
    </row>
    <row r="652" spans="12:23" x14ac:dyDescent="0.3">
      <c r="L652" s="36"/>
      <c r="M652" s="50"/>
      <c r="N652" s="50"/>
      <c r="O652" s="50"/>
      <c r="P652" s="50"/>
      <c r="Q652" s="50"/>
      <c r="R652" s="50"/>
      <c r="S652" s="50"/>
      <c r="T652" s="50"/>
      <c r="U652" s="50"/>
      <c r="V652" s="50"/>
      <c r="W652" s="50"/>
    </row>
    <row r="653" spans="12:23" x14ac:dyDescent="0.3">
      <c r="L653" s="36"/>
      <c r="M653" s="50"/>
      <c r="N653" s="50"/>
      <c r="O653" s="50"/>
      <c r="P653" s="50"/>
      <c r="Q653" s="50"/>
      <c r="R653" s="50"/>
      <c r="S653" s="50"/>
      <c r="T653" s="50"/>
      <c r="U653" s="50"/>
      <c r="V653" s="50"/>
      <c r="W653" s="50"/>
    </row>
    <row r="654" spans="12:23" x14ac:dyDescent="0.3">
      <c r="L654" s="36"/>
      <c r="M654" s="50"/>
      <c r="N654" s="50"/>
      <c r="O654" s="50"/>
      <c r="P654" s="50"/>
      <c r="Q654" s="50"/>
      <c r="R654" s="50"/>
      <c r="S654" s="50"/>
      <c r="T654" s="50"/>
      <c r="U654" s="50"/>
      <c r="V654" s="50"/>
      <c r="W654" s="50"/>
    </row>
    <row r="655" spans="12:23" x14ac:dyDescent="0.3">
      <c r="L655" s="36"/>
      <c r="M655" s="50"/>
      <c r="N655" s="50"/>
      <c r="O655" s="50"/>
      <c r="P655" s="50"/>
      <c r="Q655" s="50"/>
      <c r="R655" s="50"/>
      <c r="S655" s="50"/>
      <c r="T655" s="50"/>
      <c r="U655" s="50"/>
      <c r="V655" s="50"/>
      <c r="W655" s="50"/>
    </row>
    <row r="656" spans="12:23" x14ac:dyDescent="0.3">
      <c r="L656" s="36"/>
      <c r="M656" s="50"/>
      <c r="N656" s="50"/>
      <c r="O656" s="50"/>
      <c r="P656" s="50"/>
      <c r="Q656" s="50"/>
      <c r="R656" s="50"/>
      <c r="S656" s="50"/>
      <c r="T656" s="50"/>
      <c r="U656" s="50"/>
      <c r="V656" s="50"/>
      <c r="W656" s="50"/>
    </row>
    <row r="657" spans="12:23" x14ac:dyDescent="0.3">
      <c r="L657" s="36"/>
      <c r="M657" s="50"/>
      <c r="N657" s="50"/>
      <c r="O657" s="50"/>
      <c r="P657" s="50"/>
      <c r="Q657" s="50"/>
      <c r="R657" s="50"/>
      <c r="S657" s="50"/>
      <c r="T657" s="50"/>
      <c r="U657" s="50"/>
      <c r="V657" s="50"/>
      <c r="W657" s="50"/>
    </row>
    <row r="658" spans="12:23" x14ac:dyDescent="0.3">
      <c r="L658" s="36"/>
      <c r="M658" s="50"/>
      <c r="N658" s="50"/>
      <c r="O658" s="50"/>
      <c r="P658" s="50"/>
      <c r="Q658" s="50"/>
      <c r="R658" s="50"/>
      <c r="S658" s="50"/>
      <c r="T658" s="50"/>
      <c r="U658" s="50"/>
      <c r="V658" s="50"/>
      <c r="W658" s="50"/>
    </row>
    <row r="659" spans="12:23" x14ac:dyDescent="0.3">
      <c r="L659" s="36"/>
      <c r="M659" s="50"/>
      <c r="N659" s="50"/>
      <c r="O659" s="50"/>
      <c r="P659" s="50"/>
      <c r="Q659" s="50"/>
      <c r="R659" s="50"/>
      <c r="S659" s="50"/>
      <c r="T659" s="50"/>
      <c r="U659" s="50"/>
      <c r="V659" s="50"/>
      <c r="W659" s="50"/>
    </row>
    <row r="660" spans="12:23" x14ac:dyDescent="0.3">
      <c r="L660" s="36"/>
      <c r="M660" s="50"/>
      <c r="N660" s="50"/>
      <c r="O660" s="50"/>
      <c r="P660" s="50"/>
      <c r="Q660" s="50"/>
      <c r="R660" s="50"/>
      <c r="S660" s="50"/>
      <c r="T660" s="50"/>
      <c r="U660" s="50"/>
      <c r="V660" s="50"/>
      <c r="W660" s="50"/>
    </row>
    <row r="661" spans="12:23" x14ac:dyDescent="0.3">
      <c r="L661" s="36"/>
      <c r="M661" s="50"/>
      <c r="N661" s="50"/>
      <c r="O661" s="50"/>
      <c r="P661" s="50"/>
      <c r="Q661" s="50"/>
      <c r="R661" s="50"/>
      <c r="S661" s="50"/>
      <c r="T661" s="50"/>
      <c r="U661" s="50"/>
      <c r="V661" s="50"/>
      <c r="W661" s="50"/>
    </row>
    <row r="662" spans="12:23" x14ac:dyDescent="0.3">
      <c r="L662" s="36"/>
      <c r="M662" s="50"/>
      <c r="N662" s="50"/>
      <c r="O662" s="50"/>
      <c r="P662" s="50"/>
      <c r="Q662" s="50"/>
      <c r="R662" s="50"/>
      <c r="S662" s="50"/>
      <c r="T662" s="50"/>
      <c r="U662" s="50"/>
      <c r="V662" s="50"/>
      <c r="W662" s="50"/>
    </row>
    <row r="663" spans="12:23" x14ac:dyDescent="0.3">
      <c r="L663" s="36"/>
      <c r="M663" s="50"/>
      <c r="N663" s="50"/>
      <c r="O663" s="50"/>
      <c r="P663" s="50"/>
      <c r="Q663" s="50"/>
      <c r="R663" s="50"/>
      <c r="S663" s="50"/>
      <c r="T663" s="50"/>
      <c r="U663" s="50"/>
      <c r="V663" s="50"/>
      <c r="W663" s="50"/>
    </row>
    <row r="664" spans="12:23" x14ac:dyDescent="0.3">
      <c r="L664" s="36"/>
      <c r="M664" s="50"/>
      <c r="N664" s="50"/>
      <c r="O664" s="50"/>
      <c r="P664" s="50"/>
      <c r="Q664" s="50"/>
      <c r="R664" s="50"/>
      <c r="S664" s="50"/>
      <c r="T664" s="50"/>
      <c r="U664" s="50"/>
      <c r="V664" s="50"/>
      <c r="W664" s="50"/>
    </row>
    <row r="665" spans="12:23" x14ac:dyDescent="0.3">
      <c r="L665" s="36"/>
      <c r="M665" s="50"/>
      <c r="N665" s="50"/>
      <c r="O665" s="50"/>
      <c r="P665" s="50"/>
      <c r="Q665" s="50"/>
      <c r="R665" s="50"/>
      <c r="S665" s="50"/>
      <c r="T665" s="50"/>
      <c r="U665" s="50"/>
      <c r="V665" s="50"/>
      <c r="W665" s="50"/>
    </row>
    <row r="666" spans="12:23" x14ac:dyDescent="0.3">
      <c r="L666" s="36"/>
      <c r="M666" s="50"/>
      <c r="N666" s="50"/>
      <c r="O666" s="50"/>
      <c r="P666" s="50"/>
      <c r="Q666" s="50"/>
      <c r="R666" s="50"/>
      <c r="S666" s="50"/>
      <c r="T666" s="50"/>
      <c r="U666" s="50"/>
      <c r="V666" s="50"/>
      <c r="W666" s="50"/>
    </row>
    <row r="667" spans="12:23" x14ac:dyDescent="0.3">
      <c r="L667" s="36"/>
      <c r="M667" s="50"/>
      <c r="N667" s="50"/>
      <c r="O667" s="50"/>
      <c r="P667" s="50"/>
      <c r="Q667" s="50"/>
      <c r="R667" s="50"/>
      <c r="S667" s="50"/>
      <c r="T667" s="50"/>
      <c r="U667" s="50"/>
      <c r="V667" s="50"/>
      <c r="W667" s="50"/>
    </row>
    <row r="668" spans="12:23" x14ac:dyDescent="0.3">
      <c r="L668" s="36"/>
      <c r="M668" s="50"/>
      <c r="N668" s="50"/>
      <c r="O668" s="50"/>
      <c r="P668" s="50"/>
      <c r="Q668" s="50"/>
      <c r="R668" s="50"/>
      <c r="S668" s="50"/>
      <c r="T668" s="50"/>
      <c r="U668" s="50"/>
      <c r="V668" s="50"/>
      <c r="W668" s="50"/>
    </row>
    <row r="669" spans="12:23" x14ac:dyDescent="0.3">
      <c r="L669" s="36"/>
      <c r="M669" s="50"/>
      <c r="N669" s="50"/>
      <c r="O669" s="50"/>
      <c r="P669" s="50"/>
      <c r="Q669" s="50"/>
      <c r="R669" s="50"/>
      <c r="S669" s="50"/>
      <c r="T669" s="50"/>
      <c r="U669" s="50"/>
      <c r="V669" s="50"/>
      <c r="W669" s="50"/>
    </row>
    <row r="670" spans="12:23" x14ac:dyDescent="0.3">
      <c r="L670" s="36"/>
      <c r="M670" s="50"/>
      <c r="N670" s="50"/>
      <c r="O670" s="50"/>
      <c r="P670" s="50"/>
      <c r="Q670" s="50"/>
      <c r="R670" s="50"/>
      <c r="S670" s="50"/>
      <c r="T670" s="50"/>
      <c r="U670" s="50"/>
      <c r="V670" s="50"/>
      <c r="W670" s="50"/>
    </row>
    <row r="671" spans="12:23" x14ac:dyDescent="0.3">
      <c r="L671" s="36"/>
      <c r="M671" s="50"/>
      <c r="N671" s="50"/>
      <c r="O671" s="50"/>
      <c r="P671" s="50"/>
      <c r="Q671" s="50"/>
      <c r="R671" s="50"/>
      <c r="S671" s="50"/>
      <c r="T671" s="50"/>
      <c r="U671" s="50"/>
      <c r="V671" s="50"/>
      <c r="W671" s="50"/>
    </row>
    <row r="672" spans="12:23" x14ac:dyDescent="0.3">
      <c r="L672" s="36"/>
      <c r="M672" s="50"/>
      <c r="N672" s="50"/>
      <c r="O672" s="50"/>
      <c r="P672" s="50"/>
      <c r="Q672" s="50"/>
      <c r="R672" s="50"/>
      <c r="S672" s="50"/>
      <c r="T672" s="50"/>
      <c r="U672" s="50"/>
      <c r="V672" s="50"/>
      <c r="W672" s="50"/>
    </row>
    <row r="673" spans="12:23" x14ac:dyDescent="0.3">
      <c r="L673" s="36"/>
      <c r="M673" s="50"/>
      <c r="N673" s="50"/>
      <c r="O673" s="50"/>
      <c r="P673" s="50"/>
      <c r="Q673" s="50"/>
      <c r="R673" s="50"/>
      <c r="S673" s="50"/>
      <c r="T673" s="50"/>
      <c r="U673" s="50"/>
      <c r="V673" s="50"/>
      <c r="W673" s="50"/>
    </row>
    <row r="674" spans="12:23" x14ac:dyDescent="0.3">
      <c r="L674" s="36"/>
      <c r="M674" s="50"/>
      <c r="N674" s="50"/>
      <c r="O674" s="50"/>
      <c r="P674" s="50"/>
      <c r="Q674" s="50"/>
      <c r="R674" s="50"/>
      <c r="S674" s="50"/>
      <c r="T674" s="50"/>
      <c r="U674" s="50"/>
      <c r="V674" s="50"/>
      <c r="W674" s="50"/>
    </row>
    <row r="675" spans="12:23" x14ac:dyDescent="0.3">
      <c r="L675" s="36"/>
      <c r="M675" s="50"/>
      <c r="N675" s="50"/>
      <c r="O675" s="50"/>
      <c r="P675" s="50"/>
      <c r="Q675" s="50"/>
      <c r="R675" s="50"/>
      <c r="S675" s="50"/>
      <c r="T675" s="50"/>
      <c r="U675" s="50"/>
      <c r="V675" s="50"/>
      <c r="W675" s="50"/>
    </row>
    <row r="676" spans="12:23" x14ac:dyDescent="0.3">
      <c r="L676" s="36"/>
      <c r="M676" s="50"/>
      <c r="N676" s="50"/>
      <c r="O676" s="50"/>
      <c r="P676" s="50"/>
      <c r="Q676" s="50"/>
      <c r="R676" s="50"/>
      <c r="S676" s="50"/>
      <c r="T676" s="50"/>
      <c r="U676" s="50"/>
      <c r="V676" s="50"/>
      <c r="W676" s="50"/>
    </row>
    <row r="677" spans="12:23" x14ac:dyDescent="0.3">
      <c r="L677" s="36"/>
      <c r="M677" s="50"/>
      <c r="N677" s="50"/>
      <c r="O677" s="50"/>
      <c r="P677" s="50"/>
      <c r="Q677" s="50"/>
      <c r="R677" s="50"/>
      <c r="S677" s="50"/>
      <c r="T677" s="50"/>
      <c r="U677" s="50"/>
      <c r="V677" s="50"/>
      <c r="W677" s="50"/>
    </row>
    <row r="678" spans="12:23" x14ac:dyDescent="0.3">
      <c r="L678" s="36"/>
      <c r="M678" s="50"/>
      <c r="N678" s="50"/>
      <c r="O678" s="50"/>
      <c r="P678" s="50"/>
      <c r="Q678" s="50"/>
      <c r="R678" s="50"/>
      <c r="S678" s="50"/>
      <c r="T678" s="50"/>
      <c r="U678" s="50"/>
      <c r="V678" s="50"/>
      <c r="W678" s="50"/>
    </row>
    <row r="679" spans="12:23" x14ac:dyDescent="0.3">
      <c r="L679" s="36"/>
      <c r="M679" s="50"/>
      <c r="N679" s="50"/>
      <c r="O679" s="50"/>
      <c r="P679" s="50"/>
      <c r="Q679" s="50"/>
      <c r="R679" s="50"/>
      <c r="S679" s="50"/>
      <c r="T679" s="50"/>
      <c r="U679" s="50"/>
      <c r="V679" s="50"/>
      <c r="W679" s="50"/>
    </row>
    <row r="680" spans="12:23" x14ac:dyDescent="0.3">
      <c r="L680" s="36"/>
      <c r="M680" s="50"/>
      <c r="N680" s="50"/>
      <c r="O680" s="50"/>
      <c r="P680" s="50"/>
      <c r="Q680" s="50"/>
      <c r="R680" s="50"/>
      <c r="S680" s="50"/>
      <c r="T680" s="50"/>
      <c r="U680" s="50"/>
      <c r="V680" s="50"/>
      <c r="W680" s="50"/>
    </row>
    <row r="681" spans="12:23" x14ac:dyDescent="0.3">
      <c r="L681" s="36"/>
      <c r="M681" s="50"/>
      <c r="N681" s="50"/>
      <c r="O681" s="50"/>
      <c r="P681" s="50"/>
      <c r="Q681" s="50"/>
      <c r="R681" s="50"/>
      <c r="S681" s="50"/>
      <c r="T681" s="50"/>
      <c r="U681" s="50"/>
      <c r="V681" s="50"/>
      <c r="W681" s="50"/>
    </row>
    <row r="682" spans="12:23" x14ac:dyDescent="0.3">
      <c r="L682" s="36"/>
      <c r="M682" s="50"/>
      <c r="N682" s="50"/>
      <c r="O682" s="50"/>
      <c r="P682" s="50"/>
      <c r="Q682" s="50"/>
      <c r="R682" s="50"/>
      <c r="S682" s="50"/>
      <c r="T682" s="50"/>
      <c r="U682" s="50"/>
      <c r="V682" s="50"/>
      <c r="W682" s="50"/>
    </row>
    <row r="683" spans="12:23" x14ac:dyDescent="0.3">
      <c r="L683" s="36"/>
      <c r="M683" s="50"/>
      <c r="N683" s="50"/>
      <c r="O683" s="50"/>
      <c r="P683" s="50"/>
      <c r="Q683" s="50"/>
      <c r="R683" s="50"/>
      <c r="S683" s="50"/>
      <c r="T683" s="50"/>
      <c r="U683" s="50"/>
      <c r="V683" s="50"/>
      <c r="W683" s="50"/>
    </row>
    <row r="684" spans="12:23" x14ac:dyDescent="0.3">
      <c r="L684" s="36"/>
      <c r="M684" s="50"/>
      <c r="N684" s="50"/>
      <c r="O684" s="50"/>
      <c r="P684" s="50"/>
      <c r="Q684" s="50"/>
      <c r="R684" s="50"/>
      <c r="S684" s="50"/>
      <c r="T684" s="50"/>
      <c r="U684" s="50"/>
      <c r="V684" s="50"/>
      <c r="W684" s="50"/>
    </row>
    <row r="685" spans="12:23" x14ac:dyDescent="0.3">
      <c r="L685" s="36"/>
      <c r="M685" s="50"/>
      <c r="N685" s="50"/>
      <c r="O685" s="50"/>
      <c r="P685" s="50"/>
      <c r="Q685" s="50"/>
      <c r="R685" s="50"/>
      <c r="S685" s="50"/>
      <c r="T685" s="50"/>
      <c r="U685" s="50"/>
      <c r="V685" s="50"/>
      <c r="W685" s="50"/>
    </row>
    <row r="686" spans="12:23" x14ac:dyDescent="0.3">
      <c r="L686" s="36"/>
      <c r="M686" s="50"/>
      <c r="N686" s="50"/>
      <c r="O686" s="50"/>
      <c r="P686" s="50"/>
      <c r="Q686" s="50"/>
      <c r="R686" s="50"/>
      <c r="S686" s="50"/>
      <c r="T686" s="50"/>
      <c r="U686" s="50"/>
      <c r="V686" s="50"/>
      <c r="W686" s="50"/>
    </row>
    <row r="687" spans="12:23" x14ac:dyDescent="0.3">
      <c r="L687" s="36"/>
      <c r="M687" s="50"/>
      <c r="N687" s="50"/>
      <c r="O687" s="50"/>
      <c r="P687" s="50"/>
      <c r="Q687" s="50"/>
      <c r="R687" s="50"/>
      <c r="S687" s="50"/>
      <c r="T687" s="50"/>
      <c r="U687" s="50"/>
      <c r="V687" s="50"/>
      <c r="W687" s="50"/>
    </row>
    <row r="688" spans="12:23" x14ac:dyDescent="0.3">
      <c r="L688" s="36"/>
      <c r="M688" s="50"/>
      <c r="N688" s="50"/>
      <c r="O688" s="50"/>
      <c r="P688" s="50"/>
      <c r="Q688" s="50"/>
      <c r="R688" s="50"/>
      <c r="S688" s="50"/>
      <c r="T688" s="50"/>
      <c r="U688" s="50"/>
      <c r="V688" s="50"/>
      <c r="W688" s="50"/>
    </row>
    <row r="689" spans="12:23" x14ac:dyDescent="0.3">
      <c r="L689" s="36"/>
      <c r="M689" s="50"/>
      <c r="N689" s="50"/>
      <c r="O689" s="50"/>
      <c r="P689" s="50"/>
      <c r="Q689" s="50"/>
      <c r="R689" s="50"/>
      <c r="S689" s="50"/>
      <c r="T689" s="50"/>
      <c r="U689" s="50"/>
      <c r="V689" s="50"/>
      <c r="W689" s="50"/>
    </row>
    <row r="690" spans="12:23" x14ac:dyDescent="0.3">
      <c r="L690" s="36"/>
      <c r="M690" s="50"/>
      <c r="N690" s="50"/>
      <c r="O690" s="50"/>
      <c r="P690" s="50"/>
      <c r="Q690" s="50"/>
      <c r="R690" s="50"/>
      <c r="S690" s="50"/>
      <c r="T690" s="50"/>
      <c r="U690" s="50"/>
      <c r="V690" s="50"/>
      <c r="W690" s="50"/>
    </row>
    <row r="691" spans="12:23" x14ac:dyDescent="0.3">
      <c r="L691" s="36"/>
      <c r="M691" s="50"/>
      <c r="N691" s="50"/>
      <c r="O691" s="50"/>
      <c r="P691" s="50"/>
      <c r="Q691" s="50"/>
      <c r="R691" s="50"/>
      <c r="S691" s="50"/>
      <c r="T691" s="50"/>
      <c r="U691" s="50"/>
      <c r="V691" s="50"/>
      <c r="W691" s="50"/>
    </row>
    <row r="692" spans="12:23" x14ac:dyDescent="0.3">
      <c r="L692" s="36"/>
      <c r="M692" s="50"/>
      <c r="N692" s="50"/>
      <c r="O692" s="50"/>
      <c r="P692" s="50"/>
      <c r="Q692" s="50"/>
      <c r="R692" s="50"/>
      <c r="S692" s="50"/>
      <c r="T692" s="50"/>
      <c r="U692" s="50"/>
      <c r="V692" s="50"/>
      <c r="W692" s="50"/>
    </row>
    <row r="693" spans="12:23" x14ac:dyDescent="0.3">
      <c r="L693" s="36"/>
      <c r="M693" s="50"/>
      <c r="N693" s="50"/>
      <c r="O693" s="50"/>
      <c r="P693" s="50"/>
      <c r="Q693" s="50"/>
      <c r="R693" s="50"/>
      <c r="S693" s="50"/>
      <c r="T693" s="50"/>
      <c r="U693" s="50"/>
      <c r="V693" s="50"/>
      <c r="W693" s="50"/>
    </row>
    <row r="694" spans="12:23" x14ac:dyDescent="0.3">
      <c r="L694" s="36"/>
      <c r="M694" s="50"/>
      <c r="N694" s="50"/>
      <c r="O694" s="50"/>
      <c r="P694" s="50"/>
      <c r="Q694" s="50"/>
      <c r="R694" s="50"/>
      <c r="S694" s="50"/>
      <c r="T694" s="50"/>
      <c r="U694" s="50"/>
      <c r="V694" s="50"/>
      <c r="W694" s="50"/>
    </row>
    <row r="695" spans="12:23" x14ac:dyDescent="0.3">
      <c r="L695" s="36"/>
      <c r="M695" s="50"/>
      <c r="N695" s="50"/>
      <c r="O695" s="50"/>
      <c r="P695" s="50"/>
      <c r="Q695" s="50"/>
      <c r="R695" s="50"/>
      <c r="S695" s="50"/>
      <c r="T695" s="50"/>
      <c r="U695" s="50"/>
      <c r="V695" s="50"/>
      <c r="W695" s="50"/>
    </row>
    <row r="696" spans="12:23" x14ac:dyDescent="0.3">
      <c r="L696" s="36"/>
      <c r="M696" s="50"/>
      <c r="N696" s="50"/>
      <c r="O696" s="50"/>
      <c r="P696" s="50"/>
      <c r="Q696" s="50"/>
      <c r="R696" s="50"/>
      <c r="S696" s="50"/>
      <c r="T696" s="50"/>
      <c r="U696" s="50"/>
      <c r="V696" s="50"/>
      <c r="W696" s="50"/>
    </row>
    <row r="697" spans="12:23" x14ac:dyDescent="0.3">
      <c r="L697" s="36"/>
      <c r="M697" s="50"/>
      <c r="N697" s="50"/>
      <c r="O697" s="50"/>
      <c r="P697" s="50"/>
      <c r="Q697" s="50"/>
      <c r="R697" s="50"/>
      <c r="S697" s="50"/>
      <c r="T697" s="50"/>
      <c r="U697" s="50"/>
      <c r="V697" s="50"/>
      <c r="W697" s="50"/>
    </row>
    <row r="698" spans="12:23" x14ac:dyDescent="0.3">
      <c r="L698" s="36"/>
      <c r="M698" s="50"/>
      <c r="N698" s="50"/>
      <c r="O698" s="50"/>
      <c r="P698" s="50"/>
      <c r="Q698" s="50"/>
      <c r="R698" s="50"/>
      <c r="S698" s="50"/>
      <c r="T698" s="50"/>
      <c r="U698" s="50"/>
      <c r="V698" s="50"/>
      <c r="W698" s="50"/>
    </row>
    <row r="699" spans="12:23" x14ac:dyDescent="0.3">
      <c r="L699" s="36"/>
      <c r="M699" s="50"/>
      <c r="N699" s="50"/>
      <c r="O699" s="50"/>
      <c r="P699" s="50"/>
      <c r="Q699" s="50"/>
      <c r="R699" s="50"/>
      <c r="S699" s="50"/>
      <c r="T699" s="50"/>
      <c r="U699" s="50"/>
      <c r="V699" s="50"/>
      <c r="W699" s="50"/>
    </row>
    <row r="700" spans="12:23" x14ac:dyDescent="0.3">
      <c r="L700" s="36"/>
      <c r="M700" s="50"/>
      <c r="N700" s="50"/>
      <c r="O700" s="50"/>
      <c r="P700" s="50"/>
      <c r="Q700" s="50"/>
      <c r="R700" s="50"/>
      <c r="S700" s="50"/>
      <c r="T700" s="50"/>
      <c r="U700" s="50"/>
      <c r="V700" s="50"/>
      <c r="W700" s="50"/>
    </row>
    <row r="701" spans="12:23" x14ac:dyDescent="0.3">
      <c r="L701" s="36"/>
      <c r="M701" s="50"/>
      <c r="N701" s="50"/>
      <c r="O701" s="50"/>
      <c r="P701" s="50"/>
      <c r="Q701" s="50"/>
      <c r="R701" s="50"/>
      <c r="S701" s="50"/>
      <c r="T701" s="50"/>
      <c r="U701" s="50"/>
      <c r="V701" s="50"/>
      <c r="W701" s="50"/>
    </row>
    <row r="702" spans="12:23" x14ac:dyDescent="0.3">
      <c r="L702" s="36"/>
      <c r="M702" s="50"/>
      <c r="N702" s="50"/>
      <c r="O702" s="50"/>
      <c r="P702" s="50"/>
      <c r="Q702" s="50"/>
      <c r="R702" s="50"/>
      <c r="S702" s="50"/>
      <c r="T702" s="50"/>
      <c r="U702" s="50"/>
      <c r="V702" s="50"/>
      <c r="W702" s="50"/>
    </row>
    <row r="703" spans="12:23" x14ac:dyDescent="0.3">
      <c r="L703" s="36"/>
      <c r="M703" s="50"/>
      <c r="N703" s="50"/>
      <c r="O703" s="50"/>
      <c r="P703" s="50"/>
      <c r="Q703" s="50"/>
      <c r="R703" s="50"/>
      <c r="S703" s="50"/>
      <c r="T703" s="50"/>
      <c r="U703" s="50"/>
      <c r="V703" s="50"/>
      <c r="W703" s="50"/>
    </row>
    <row r="704" spans="12:23" x14ac:dyDescent="0.3">
      <c r="L704" s="36"/>
      <c r="M704" s="50"/>
      <c r="N704" s="50"/>
      <c r="O704" s="50"/>
      <c r="P704" s="50"/>
      <c r="Q704" s="50"/>
      <c r="R704" s="50"/>
      <c r="S704" s="50"/>
      <c r="T704" s="50"/>
      <c r="U704" s="50"/>
      <c r="V704" s="50"/>
      <c r="W704" s="50"/>
    </row>
    <row r="705" spans="12:23" x14ac:dyDescent="0.3">
      <c r="L705" s="36"/>
      <c r="M705" s="50"/>
      <c r="N705" s="50"/>
      <c r="O705" s="50"/>
      <c r="P705" s="50"/>
      <c r="Q705" s="50"/>
      <c r="R705" s="50"/>
      <c r="S705" s="50"/>
      <c r="T705" s="50"/>
      <c r="U705" s="50"/>
      <c r="V705" s="50"/>
      <c r="W705" s="50"/>
    </row>
    <row r="706" spans="12:23" x14ac:dyDescent="0.3">
      <c r="L706" s="36"/>
      <c r="M706" s="50"/>
      <c r="N706" s="50"/>
      <c r="O706" s="50"/>
      <c r="P706" s="50"/>
      <c r="Q706" s="50"/>
      <c r="R706" s="50"/>
      <c r="S706" s="50"/>
      <c r="T706" s="50"/>
      <c r="U706" s="50"/>
      <c r="V706" s="50"/>
      <c r="W706" s="50"/>
    </row>
    <row r="707" spans="12:23" x14ac:dyDescent="0.3">
      <c r="L707" s="36"/>
      <c r="M707" s="50"/>
      <c r="N707" s="50"/>
      <c r="O707" s="50"/>
      <c r="P707" s="50"/>
      <c r="Q707" s="50"/>
      <c r="R707" s="50"/>
      <c r="S707" s="50"/>
      <c r="T707" s="50"/>
      <c r="U707" s="50"/>
      <c r="V707" s="50"/>
      <c r="W707" s="50"/>
    </row>
    <row r="708" spans="12:23" x14ac:dyDescent="0.3">
      <c r="L708" s="36"/>
      <c r="M708" s="50"/>
      <c r="N708" s="50"/>
      <c r="O708" s="50"/>
      <c r="P708" s="50"/>
      <c r="Q708" s="50"/>
      <c r="R708" s="50"/>
      <c r="S708" s="50"/>
      <c r="T708" s="50"/>
      <c r="U708" s="50"/>
      <c r="V708" s="50"/>
      <c r="W708" s="50"/>
    </row>
    <row r="709" spans="12:23" x14ac:dyDescent="0.3">
      <c r="L709" s="36"/>
      <c r="M709" s="50"/>
      <c r="N709" s="50"/>
      <c r="O709" s="50"/>
      <c r="P709" s="50"/>
      <c r="Q709" s="50"/>
      <c r="R709" s="50"/>
      <c r="S709" s="50"/>
      <c r="T709" s="50"/>
      <c r="U709" s="50"/>
      <c r="V709" s="50"/>
      <c r="W709" s="50"/>
    </row>
    <row r="710" spans="12:23" x14ac:dyDescent="0.3">
      <c r="L710" s="36"/>
      <c r="M710" s="50"/>
      <c r="N710" s="50"/>
      <c r="O710" s="50"/>
      <c r="P710" s="50"/>
      <c r="Q710" s="50"/>
      <c r="R710" s="50"/>
      <c r="S710" s="50"/>
      <c r="T710" s="50"/>
      <c r="U710" s="50"/>
      <c r="V710" s="50"/>
      <c r="W710" s="50"/>
    </row>
    <row r="711" spans="12:23" x14ac:dyDescent="0.3">
      <c r="L711" s="36"/>
      <c r="M711" s="50"/>
      <c r="N711" s="50"/>
      <c r="O711" s="50"/>
      <c r="P711" s="50"/>
      <c r="Q711" s="50"/>
      <c r="R711" s="50"/>
      <c r="S711" s="50"/>
      <c r="T711" s="50"/>
      <c r="U711" s="50"/>
      <c r="V711" s="50"/>
      <c r="W711" s="50"/>
    </row>
    <row r="712" spans="12:23" x14ac:dyDescent="0.3">
      <c r="L712" s="36"/>
      <c r="M712" s="50"/>
      <c r="N712" s="50"/>
      <c r="O712" s="50"/>
      <c r="P712" s="50"/>
      <c r="Q712" s="50"/>
      <c r="R712" s="50"/>
      <c r="S712" s="50"/>
      <c r="T712" s="50"/>
      <c r="U712" s="50"/>
      <c r="V712" s="50"/>
      <c r="W712" s="50"/>
    </row>
    <row r="713" spans="12:23" x14ac:dyDescent="0.3">
      <c r="L713" s="36"/>
      <c r="M713" s="50"/>
      <c r="N713" s="50"/>
      <c r="O713" s="50"/>
      <c r="P713" s="50"/>
      <c r="Q713" s="50"/>
      <c r="R713" s="50"/>
      <c r="S713" s="50"/>
      <c r="T713" s="50"/>
      <c r="U713" s="50"/>
      <c r="V713" s="50"/>
      <c r="W713" s="50"/>
    </row>
    <row r="714" spans="12:23" x14ac:dyDescent="0.3">
      <c r="L714" s="36"/>
      <c r="M714" s="50"/>
      <c r="N714" s="50"/>
      <c r="O714" s="50"/>
      <c r="P714" s="50"/>
      <c r="Q714" s="50"/>
      <c r="R714" s="50"/>
      <c r="S714" s="50"/>
      <c r="T714" s="50"/>
      <c r="U714" s="50"/>
      <c r="V714" s="50"/>
      <c r="W714" s="50"/>
    </row>
    <row r="715" spans="12:23" x14ac:dyDescent="0.3">
      <c r="L715" s="36"/>
      <c r="M715" s="50"/>
      <c r="N715" s="50"/>
      <c r="O715" s="50"/>
      <c r="P715" s="50"/>
      <c r="Q715" s="50"/>
      <c r="R715" s="50"/>
      <c r="S715" s="50"/>
      <c r="T715" s="50"/>
      <c r="U715" s="50"/>
      <c r="V715" s="50"/>
      <c r="W715" s="50"/>
    </row>
    <row r="716" spans="12:23" x14ac:dyDescent="0.3">
      <c r="L716" s="36"/>
      <c r="M716" s="50"/>
      <c r="N716" s="50"/>
      <c r="O716" s="50"/>
      <c r="P716" s="50"/>
      <c r="Q716" s="50"/>
      <c r="R716" s="50"/>
      <c r="S716" s="50"/>
      <c r="T716" s="50"/>
      <c r="U716" s="50"/>
      <c r="V716" s="50"/>
      <c r="W716" s="50"/>
    </row>
    <row r="717" spans="12:23" x14ac:dyDescent="0.3">
      <c r="L717" s="36"/>
      <c r="M717" s="50"/>
      <c r="N717" s="50"/>
      <c r="O717" s="50"/>
      <c r="P717" s="50"/>
      <c r="Q717" s="50"/>
      <c r="R717" s="50"/>
      <c r="S717" s="50"/>
      <c r="T717" s="50"/>
      <c r="U717" s="50"/>
      <c r="V717" s="50"/>
      <c r="W717" s="50"/>
    </row>
    <row r="718" spans="12:23" x14ac:dyDescent="0.3">
      <c r="L718" s="36"/>
      <c r="M718" s="50"/>
      <c r="N718" s="50"/>
      <c r="O718" s="50"/>
      <c r="P718" s="50"/>
      <c r="Q718" s="50"/>
      <c r="R718" s="50"/>
      <c r="S718" s="50"/>
      <c r="T718" s="50"/>
      <c r="U718" s="50"/>
      <c r="V718" s="50"/>
      <c r="W718" s="50"/>
    </row>
    <row r="719" spans="12:23" x14ac:dyDescent="0.3">
      <c r="L719" s="36"/>
      <c r="M719" s="50"/>
      <c r="N719" s="50"/>
      <c r="O719" s="50"/>
      <c r="P719" s="50"/>
      <c r="Q719" s="50"/>
      <c r="R719" s="50"/>
      <c r="S719" s="50"/>
      <c r="T719" s="50"/>
      <c r="U719" s="50"/>
      <c r="V719" s="50"/>
      <c r="W719" s="50"/>
    </row>
    <row r="720" spans="12:23" x14ac:dyDescent="0.3">
      <c r="L720" s="36"/>
      <c r="M720" s="50"/>
      <c r="N720" s="50"/>
      <c r="O720" s="50"/>
      <c r="P720" s="50"/>
      <c r="Q720" s="50"/>
      <c r="R720" s="50"/>
      <c r="S720" s="50"/>
      <c r="T720" s="50"/>
      <c r="U720" s="50"/>
      <c r="V720" s="50"/>
      <c r="W720" s="50"/>
    </row>
    <row r="721" spans="12:23" x14ac:dyDescent="0.3">
      <c r="L721" s="36"/>
      <c r="M721" s="50"/>
      <c r="N721" s="50"/>
      <c r="O721" s="50"/>
      <c r="P721" s="50"/>
      <c r="Q721" s="50"/>
      <c r="R721" s="50"/>
      <c r="S721" s="50"/>
      <c r="T721" s="50"/>
      <c r="U721" s="50"/>
      <c r="V721" s="50"/>
      <c r="W721" s="50"/>
    </row>
    <row r="722" spans="12:23" x14ac:dyDescent="0.3">
      <c r="L722" s="36"/>
      <c r="M722" s="50"/>
      <c r="N722" s="50"/>
      <c r="O722" s="50"/>
      <c r="P722" s="50"/>
      <c r="Q722" s="50"/>
      <c r="R722" s="50"/>
      <c r="S722" s="50"/>
      <c r="T722" s="50"/>
      <c r="U722" s="50"/>
      <c r="V722" s="50"/>
      <c r="W722" s="50"/>
    </row>
    <row r="723" spans="12:23" x14ac:dyDescent="0.3">
      <c r="L723" s="36"/>
      <c r="M723" s="50"/>
      <c r="N723" s="50"/>
      <c r="O723" s="50"/>
      <c r="P723" s="50"/>
      <c r="Q723" s="50"/>
      <c r="R723" s="50"/>
      <c r="S723" s="50"/>
      <c r="T723" s="50"/>
      <c r="U723" s="50"/>
      <c r="V723" s="50"/>
      <c r="W723" s="50"/>
    </row>
    <row r="724" spans="12:23" x14ac:dyDescent="0.3">
      <c r="L724" s="36"/>
      <c r="M724" s="50"/>
      <c r="N724" s="50"/>
      <c r="O724" s="50"/>
      <c r="P724" s="50"/>
      <c r="Q724" s="50"/>
      <c r="R724" s="50"/>
      <c r="S724" s="50"/>
      <c r="T724" s="50"/>
      <c r="U724" s="50"/>
      <c r="V724" s="50"/>
      <c r="W724" s="50"/>
    </row>
    <row r="725" spans="12:23" x14ac:dyDescent="0.3">
      <c r="L725" s="36"/>
      <c r="M725" s="50"/>
      <c r="N725" s="50"/>
      <c r="O725" s="50"/>
      <c r="P725" s="50"/>
      <c r="Q725" s="50"/>
      <c r="R725" s="50"/>
      <c r="S725" s="50"/>
      <c r="T725" s="50"/>
      <c r="U725" s="50"/>
      <c r="V725" s="50"/>
      <c r="W725" s="50"/>
    </row>
    <row r="726" spans="12:23" x14ac:dyDescent="0.3">
      <c r="L726" s="36"/>
      <c r="M726" s="50"/>
      <c r="N726" s="50"/>
      <c r="O726" s="50"/>
      <c r="P726" s="50"/>
      <c r="Q726" s="50"/>
      <c r="R726" s="50"/>
      <c r="S726" s="50"/>
      <c r="T726" s="50"/>
      <c r="U726" s="50"/>
      <c r="V726" s="50"/>
      <c r="W726" s="50"/>
    </row>
    <row r="727" spans="12:23" x14ac:dyDescent="0.3">
      <c r="L727" s="36"/>
      <c r="M727" s="50"/>
      <c r="N727" s="50"/>
      <c r="O727" s="50"/>
      <c r="P727" s="50"/>
      <c r="Q727" s="50"/>
      <c r="R727" s="50"/>
      <c r="S727" s="50"/>
      <c r="T727" s="50"/>
      <c r="U727" s="50"/>
      <c r="V727" s="50"/>
      <c r="W727" s="50"/>
    </row>
    <row r="728" spans="12:23" x14ac:dyDescent="0.3">
      <c r="L728" s="36"/>
      <c r="M728" s="50"/>
      <c r="N728" s="50"/>
      <c r="O728" s="50"/>
      <c r="P728" s="50"/>
      <c r="Q728" s="50"/>
      <c r="R728" s="50"/>
      <c r="S728" s="50"/>
      <c r="T728" s="50"/>
      <c r="U728" s="50"/>
      <c r="V728" s="50"/>
      <c r="W728" s="50"/>
    </row>
    <row r="729" spans="12:23" x14ac:dyDescent="0.3">
      <c r="L729" s="36"/>
      <c r="M729" s="50"/>
      <c r="N729" s="50"/>
      <c r="O729" s="50"/>
      <c r="P729" s="50"/>
      <c r="Q729" s="50"/>
      <c r="R729" s="50"/>
      <c r="S729" s="50"/>
      <c r="T729" s="50"/>
      <c r="U729" s="50"/>
      <c r="V729" s="50"/>
      <c r="W729" s="50"/>
    </row>
    <row r="730" spans="12:23" x14ac:dyDescent="0.3">
      <c r="L730" s="36"/>
      <c r="M730" s="50"/>
      <c r="N730" s="50"/>
      <c r="O730" s="50"/>
      <c r="P730" s="50"/>
      <c r="Q730" s="50"/>
      <c r="R730" s="50"/>
      <c r="S730" s="50"/>
      <c r="T730" s="50"/>
      <c r="U730" s="50"/>
      <c r="V730" s="50"/>
      <c r="W730" s="50"/>
    </row>
    <row r="731" spans="12:23" x14ac:dyDescent="0.3">
      <c r="L731" s="36"/>
      <c r="M731" s="50"/>
      <c r="N731" s="50"/>
      <c r="O731" s="50"/>
      <c r="P731" s="50"/>
      <c r="Q731" s="50"/>
      <c r="R731" s="50"/>
      <c r="S731" s="50"/>
      <c r="T731" s="50"/>
      <c r="U731" s="50"/>
      <c r="V731" s="50"/>
      <c r="W731" s="50"/>
    </row>
    <row r="732" spans="12:23" x14ac:dyDescent="0.3">
      <c r="L732" s="36"/>
      <c r="M732" s="50"/>
      <c r="N732" s="50"/>
      <c r="O732" s="50"/>
      <c r="P732" s="50"/>
      <c r="Q732" s="50"/>
      <c r="R732" s="50"/>
      <c r="S732" s="50"/>
      <c r="T732" s="50"/>
      <c r="U732" s="50"/>
      <c r="V732" s="50"/>
      <c r="W732" s="50"/>
    </row>
    <row r="733" spans="12:23" x14ac:dyDescent="0.3">
      <c r="L733" s="36"/>
      <c r="M733" s="50"/>
      <c r="N733" s="50"/>
      <c r="O733" s="50"/>
      <c r="P733" s="50"/>
      <c r="Q733" s="50"/>
      <c r="R733" s="50"/>
      <c r="S733" s="50"/>
      <c r="T733" s="50"/>
      <c r="U733" s="50"/>
      <c r="V733" s="50"/>
      <c r="W733" s="50"/>
    </row>
    <row r="734" spans="12:23" x14ac:dyDescent="0.3">
      <c r="L734" s="36"/>
      <c r="M734" s="50"/>
      <c r="N734" s="50"/>
      <c r="O734" s="50"/>
      <c r="P734" s="50"/>
      <c r="Q734" s="50"/>
      <c r="R734" s="50"/>
      <c r="S734" s="50"/>
      <c r="T734" s="50"/>
      <c r="U734" s="50"/>
      <c r="V734" s="50"/>
      <c r="W734" s="50"/>
    </row>
    <row r="735" spans="12:23" x14ac:dyDescent="0.3">
      <c r="L735" s="36"/>
      <c r="M735" s="50"/>
      <c r="N735" s="50"/>
      <c r="O735" s="50"/>
      <c r="P735" s="50"/>
      <c r="Q735" s="50"/>
      <c r="R735" s="50"/>
      <c r="S735" s="50"/>
      <c r="T735" s="50"/>
      <c r="U735" s="50"/>
      <c r="V735" s="50"/>
      <c r="W735" s="50"/>
    </row>
    <row r="736" spans="12:23" x14ac:dyDescent="0.3">
      <c r="L736" s="36"/>
      <c r="M736" s="50"/>
      <c r="N736" s="50"/>
      <c r="O736" s="50"/>
      <c r="P736" s="50"/>
      <c r="Q736" s="50"/>
      <c r="R736" s="50"/>
      <c r="S736" s="50"/>
      <c r="T736" s="50"/>
      <c r="U736" s="50"/>
      <c r="V736" s="50"/>
      <c r="W736" s="50"/>
    </row>
    <row r="737" spans="12:23" x14ac:dyDescent="0.3">
      <c r="L737" s="36"/>
      <c r="M737" s="50"/>
      <c r="N737" s="50"/>
      <c r="O737" s="50"/>
      <c r="P737" s="50"/>
      <c r="Q737" s="50"/>
      <c r="R737" s="50"/>
      <c r="S737" s="50"/>
      <c r="T737" s="50"/>
      <c r="U737" s="50"/>
      <c r="V737" s="50"/>
      <c r="W737" s="50"/>
    </row>
    <row r="738" spans="12:23" x14ac:dyDescent="0.3">
      <c r="L738" s="36"/>
      <c r="M738" s="50"/>
      <c r="N738" s="50"/>
      <c r="O738" s="50"/>
      <c r="P738" s="50"/>
      <c r="Q738" s="50"/>
      <c r="R738" s="50"/>
      <c r="S738" s="50"/>
      <c r="T738" s="50"/>
      <c r="U738" s="50"/>
      <c r="V738" s="50"/>
      <c r="W738" s="50"/>
    </row>
    <row r="739" spans="12:23" x14ac:dyDescent="0.3">
      <c r="L739" s="36"/>
      <c r="M739" s="50"/>
      <c r="N739" s="50"/>
      <c r="O739" s="50"/>
      <c r="P739" s="50"/>
      <c r="Q739" s="50"/>
      <c r="R739" s="50"/>
      <c r="S739" s="50"/>
      <c r="T739" s="50"/>
      <c r="U739" s="50"/>
      <c r="V739" s="50"/>
      <c r="W739" s="50"/>
    </row>
    <row r="740" spans="12:23" x14ac:dyDescent="0.3">
      <c r="L740" s="36"/>
      <c r="M740" s="50"/>
      <c r="N740" s="50"/>
      <c r="O740" s="50"/>
      <c r="P740" s="50"/>
      <c r="Q740" s="50"/>
      <c r="R740" s="50"/>
      <c r="S740" s="50"/>
      <c r="T740" s="50"/>
      <c r="U740" s="50"/>
      <c r="V740" s="50"/>
      <c r="W740" s="50"/>
    </row>
    <row r="741" spans="12:23" x14ac:dyDescent="0.3">
      <c r="L741" s="36"/>
      <c r="M741" s="50"/>
      <c r="N741" s="50"/>
      <c r="O741" s="50"/>
      <c r="P741" s="50"/>
      <c r="Q741" s="50"/>
      <c r="R741" s="50"/>
      <c r="S741" s="50"/>
      <c r="T741" s="50"/>
      <c r="U741" s="50"/>
      <c r="V741" s="50"/>
      <c r="W741" s="50"/>
    </row>
    <row r="742" spans="12:23" x14ac:dyDescent="0.3">
      <c r="L742" s="36"/>
      <c r="M742" s="50"/>
      <c r="N742" s="50"/>
      <c r="O742" s="50"/>
      <c r="P742" s="50"/>
      <c r="Q742" s="50"/>
      <c r="R742" s="50"/>
      <c r="S742" s="50"/>
      <c r="T742" s="50"/>
      <c r="U742" s="50"/>
      <c r="V742" s="50"/>
      <c r="W742" s="50"/>
    </row>
    <row r="743" spans="12:23" x14ac:dyDescent="0.3">
      <c r="L743" s="36"/>
      <c r="M743" s="50"/>
      <c r="N743" s="50"/>
      <c r="O743" s="50"/>
      <c r="P743" s="50"/>
      <c r="Q743" s="50"/>
      <c r="R743" s="50"/>
      <c r="S743" s="50"/>
      <c r="T743" s="50"/>
      <c r="U743" s="50"/>
      <c r="V743" s="50"/>
      <c r="W743" s="50"/>
    </row>
    <row r="744" spans="12:23" x14ac:dyDescent="0.3">
      <c r="L744" s="36"/>
      <c r="M744" s="50"/>
      <c r="N744" s="50"/>
      <c r="O744" s="50"/>
      <c r="P744" s="50"/>
      <c r="Q744" s="50"/>
      <c r="R744" s="50"/>
      <c r="S744" s="50"/>
      <c r="T744" s="50"/>
      <c r="U744" s="50"/>
      <c r="V744" s="50"/>
      <c r="W744" s="50"/>
    </row>
    <row r="745" spans="12:23" x14ac:dyDescent="0.3">
      <c r="L745" s="36"/>
      <c r="M745" s="50"/>
      <c r="N745" s="50"/>
      <c r="O745" s="50"/>
      <c r="P745" s="50"/>
      <c r="Q745" s="50"/>
      <c r="R745" s="50"/>
      <c r="S745" s="50"/>
      <c r="T745" s="50"/>
      <c r="U745" s="50"/>
      <c r="V745" s="50"/>
      <c r="W745" s="50"/>
    </row>
    <row r="746" spans="12:23" x14ac:dyDescent="0.3">
      <c r="L746" s="36"/>
      <c r="M746" s="50"/>
      <c r="N746" s="50"/>
      <c r="O746" s="50"/>
      <c r="P746" s="50"/>
      <c r="Q746" s="50"/>
      <c r="R746" s="50"/>
      <c r="S746" s="50"/>
      <c r="T746" s="50"/>
      <c r="U746" s="50"/>
      <c r="V746" s="50"/>
      <c r="W746" s="50"/>
    </row>
    <row r="747" spans="12:23" x14ac:dyDescent="0.3">
      <c r="L747" s="36"/>
      <c r="M747" s="50"/>
      <c r="N747" s="50"/>
      <c r="O747" s="50"/>
      <c r="P747" s="50"/>
      <c r="Q747" s="50"/>
      <c r="R747" s="50"/>
      <c r="S747" s="50"/>
      <c r="T747" s="50"/>
      <c r="U747" s="50"/>
      <c r="V747" s="50"/>
      <c r="W747" s="50"/>
    </row>
    <row r="748" spans="12:23" x14ac:dyDescent="0.3">
      <c r="L748" s="36"/>
      <c r="M748" s="50"/>
      <c r="N748" s="50"/>
      <c r="O748" s="50"/>
      <c r="P748" s="50"/>
      <c r="Q748" s="50"/>
      <c r="R748" s="50"/>
      <c r="S748" s="50"/>
      <c r="T748" s="50"/>
      <c r="U748" s="50"/>
      <c r="V748" s="50"/>
      <c r="W748" s="50"/>
    </row>
    <row r="749" spans="12:23" x14ac:dyDescent="0.3">
      <c r="L749" s="36"/>
      <c r="M749" s="50"/>
      <c r="N749" s="50"/>
      <c r="O749" s="50"/>
      <c r="P749" s="50"/>
      <c r="Q749" s="50"/>
      <c r="R749" s="50"/>
      <c r="S749" s="50"/>
      <c r="T749" s="50"/>
      <c r="U749" s="50"/>
      <c r="V749" s="50"/>
      <c r="W749" s="50"/>
    </row>
    <row r="750" spans="12:23" x14ac:dyDescent="0.3">
      <c r="L750" s="36"/>
      <c r="M750" s="50"/>
      <c r="N750" s="50"/>
      <c r="O750" s="50"/>
      <c r="P750" s="50"/>
      <c r="Q750" s="50"/>
      <c r="R750" s="50"/>
      <c r="S750" s="50"/>
      <c r="T750" s="50"/>
      <c r="U750" s="50"/>
      <c r="V750" s="50"/>
      <c r="W750" s="50"/>
    </row>
    <row r="751" spans="12:23" x14ac:dyDescent="0.3">
      <c r="L751" s="36"/>
      <c r="M751" s="50"/>
      <c r="N751" s="50"/>
      <c r="O751" s="50"/>
      <c r="P751" s="50"/>
      <c r="Q751" s="50"/>
      <c r="R751" s="50"/>
      <c r="S751" s="50"/>
      <c r="T751" s="50"/>
      <c r="U751" s="50"/>
      <c r="V751" s="50"/>
      <c r="W751" s="50"/>
    </row>
    <row r="752" spans="12:23" x14ac:dyDescent="0.3">
      <c r="L752" s="36"/>
      <c r="M752" s="50"/>
      <c r="N752" s="50"/>
      <c r="O752" s="50"/>
      <c r="P752" s="50"/>
      <c r="Q752" s="50"/>
      <c r="R752" s="50"/>
      <c r="S752" s="50"/>
      <c r="T752" s="50"/>
      <c r="U752" s="50"/>
      <c r="V752" s="50"/>
      <c r="W752" s="50"/>
    </row>
    <row r="753" spans="12:23" x14ac:dyDescent="0.3">
      <c r="L753" s="36"/>
      <c r="M753" s="50"/>
      <c r="N753" s="50"/>
      <c r="O753" s="50"/>
      <c r="P753" s="50"/>
      <c r="Q753" s="50"/>
      <c r="R753" s="50"/>
      <c r="S753" s="50"/>
      <c r="T753" s="50"/>
      <c r="U753" s="50"/>
      <c r="V753" s="50"/>
      <c r="W753" s="50"/>
    </row>
    <row r="754" spans="12:23" x14ac:dyDescent="0.3">
      <c r="L754" s="36"/>
      <c r="M754" s="50"/>
      <c r="N754" s="50"/>
      <c r="O754" s="50"/>
      <c r="P754" s="50"/>
      <c r="Q754" s="50"/>
      <c r="R754" s="50"/>
      <c r="S754" s="50"/>
      <c r="T754" s="50"/>
      <c r="U754" s="50"/>
      <c r="V754" s="50"/>
      <c r="W754" s="50"/>
    </row>
    <row r="755" spans="12:23" x14ac:dyDescent="0.3">
      <c r="L755" s="36"/>
      <c r="M755" s="50"/>
      <c r="N755" s="50"/>
      <c r="O755" s="50"/>
      <c r="P755" s="50"/>
      <c r="Q755" s="50"/>
      <c r="R755" s="50"/>
      <c r="S755" s="50"/>
      <c r="T755" s="50"/>
      <c r="U755" s="50"/>
      <c r="V755" s="50"/>
      <c r="W755" s="50"/>
    </row>
    <row r="756" spans="12:23" x14ac:dyDescent="0.3">
      <c r="L756" s="36"/>
      <c r="M756" s="50"/>
      <c r="N756" s="50"/>
      <c r="O756" s="50"/>
      <c r="P756" s="50"/>
      <c r="Q756" s="50"/>
      <c r="R756" s="50"/>
      <c r="S756" s="50"/>
      <c r="T756" s="50"/>
      <c r="U756" s="50"/>
      <c r="V756" s="50"/>
      <c r="W756" s="50"/>
    </row>
    <row r="757" spans="12:23" x14ac:dyDescent="0.3">
      <c r="L757" s="36"/>
      <c r="M757" s="50"/>
      <c r="N757" s="50"/>
      <c r="O757" s="50"/>
      <c r="P757" s="50"/>
      <c r="Q757" s="50"/>
      <c r="R757" s="50"/>
      <c r="S757" s="50"/>
      <c r="T757" s="50"/>
      <c r="U757" s="50"/>
      <c r="V757" s="50"/>
      <c r="W757" s="50"/>
    </row>
    <row r="758" spans="12:23" x14ac:dyDescent="0.3">
      <c r="L758" s="36"/>
      <c r="M758" s="50"/>
      <c r="N758" s="50"/>
      <c r="O758" s="50"/>
      <c r="P758" s="50"/>
      <c r="Q758" s="50"/>
      <c r="R758" s="50"/>
      <c r="S758" s="50"/>
      <c r="T758" s="50"/>
      <c r="U758" s="50"/>
      <c r="V758" s="50"/>
      <c r="W758" s="50"/>
    </row>
    <row r="759" spans="12:23" x14ac:dyDescent="0.3">
      <c r="L759" s="36"/>
      <c r="M759" s="50"/>
      <c r="N759" s="50"/>
      <c r="O759" s="50"/>
      <c r="P759" s="50"/>
      <c r="Q759" s="50"/>
      <c r="R759" s="50"/>
      <c r="S759" s="50"/>
      <c r="T759" s="50"/>
      <c r="U759" s="50"/>
      <c r="V759" s="50"/>
      <c r="W759" s="50"/>
    </row>
    <row r="760" spans="12:23" x14ac:dyDescent="0.3">
      <c r="L760" s="36"/>
      <c r="M760" s="50"/>
      <c r="N760" s="50"/>
      <c r="O760" s="50"/>
      <c r="P760" s="50"/>
      <c r="Q760" s="50"/>
      <c r="R760" s="50"/>
      <c r="S760" s="50"/>
      <c r="T760" s="50"/>
      <c r="U760" s="50"/>
      <c r="V760" s="50"/>
      <c r="W760" s="50"/>
    </row>
    <row r="761" spans="12:23" x14ac:dyDescent="0.3">
      <c r="L761" s="36"/>
      <c r="M761" s="50"/>
      <c r="N761" s="50"/>
      <c r="O761" s="50"/>
      <c r="P761" s="50"/>
      <c r="Q761" s="50"/>
      <c r="R761" s="50"/>
      <c r="S761" s="50"/>
      <c r="T761" s="50"/>
      <c r="U761" s="50"/>
      <c r="V761" s="50"/>
      <c r="W761" s="50"/>
    </row>
    <row r="762" spans="12:23" x14ac:dyDescent="0.3">
      <c r="L762" s="36"/>
      <c r="M762" s="50"/>
      <c r="N762" s="50"/>
      <c r="O762" s="50"/>
      <c r="P762" s="50"/>
      <c r="Q762" s="50"/>
      <c r="R762" s="50"/>
      <c r="S762" s="50"/>
      <c r="T762" s="50"/>
      <c r="U762" s="50"/>
      <c r="V762" s="50"/>
      <c r="W762" s="50"/>
    </row>
    <row r="763" spans="12:23" x14ac:dyDescent="0.3">
      <c r="L763" s="36"/>
      <c r="M763" s="50"/>
      <c r="N763" s="50"/>
      <c r="O763" s="50"/>
      <c r="P763" s="50"/>
      <c r="Q763" s="50"/>
      <c r="R763" s="50"/>
      <c r="S763" s="50"/>
      <c r="T763" s="50"/>
      <c r="U763" s="50"/>
      <c r="V763" s="50"/>
      <c r="W763" s="50"/>
    </row>
    <row r="764" spans="12:23" x14ac:dyDescent="0.3">
      <c r="L764" s="36"/>
      <c r="M764" s="50"/>
      <c r="N764" s="50"/>
      <c r="O764" s="50"/>
      <c r="P764" s="50"/>
      <c r="Q764" s="50"/>
      <c r="R764" s="50"/>
      <c r="S764" s="50"/>
      <c r="T764" s="50"/>
      <c r="U764" s="50"/>
      <c r="V764" s="50"/>
      <c r="W764" s="50"/>
    </row>
    <row r="765" spans="12:23" x14ac:dyDescent="0.3">
      <c r="L765" s="36"/>
      <c r="M765" s="50"/>
      <c r="N765" s="50"/>
      <c r="O765" s="50"/>
      <c r="P765" s="50"/>
      <c r="Q765" s="50"/>
      <c r="R765" s="50"/>
      <c r="S765" s="50"/>
      <c r="T765" s="50"/>
      <c r="U765" s="50"/>
      <c r="V765" s="50"/>
      <c r="W765" s="50"/>
    </row>
    <row r="766" spans="12:23" x14ac:dyDescent="0.3">
      <c r="L766" s="36"/>
      <c r="M766" s="50"/>
      <c r="N766" s="50"/>
      <c r="O766" s="50"/>
      <c r="P766" s="50"/>
      <c r="Q766" s="50"/>
      <c r="R766" s="50"/>
      <c r="S766" s="50"/>
      <c r="T766" s="50"/>
      <c r="U766" s="50"/>
      <c r="V766" s="50"/>
      <c r="W766" s="50"/>
    </row>
    <row r="767" spans="12:23" x14ac:dyDescent="0.3">
      <c r="L767" s="36"/>
      <c r="M767" s="50"/>
      <c r="N767" s="50"/>
      <c r="O767" s="50"/>
      <c r="P767" s="50"/>
      <c r="Q767" s="50"/>
      <c r="R767" s="50"/>
      <c r="S767" s="50"/>
      <c r="T767" s="50"/>
      <c r="U767" s="50"/>
      <c r="V767" s="50"/>
      <c r="W767" s="50"/>
    </row>
    <row r="768" spans="12:23" x14ac:dyDescent="0.3">
      <c r="L768" s="36"/>
      <c r="M768" s="50"/>
      <c r="N768" s="50"/>
      <c r="O768" s="50"/>
      <c r="P768" s="50"/>
      <c r="Q768" s="50"/>
      <c r="R768" s="50"/>
      <c r="S768" s="50"/>
      <c r="T768" s="50"/>
      <c r="U768" s="50"/>
      <c r="V768" s="50"/>
      <c r="W768" s="50"/>
    </row>
    <row r="769" spans="12:23" x14ac:dyDescent="0.3">
      <c r="L769" s="36"/>
      <c r="M769" s="50"/>
      <c r="N769" s="50"/>
      <c r="O769" s="50"/>
      <c r="P769" s="50"/>
      <c r="Q769" s="50"/>
      <c r="R769" s="50"/>
      <c r="S769" s="50"/>
      <c r="T769" s="50"/>
      <c r="U769" s="50"/>
      <c r="V769" s="50"/>
      <c r="W769" s="50"/>
    </row>
    <row r="770" spans="12:23" x14ac:dyDescent="0.3">
      <c r="L770" s="36"/>
      <c r="M770" s="50"/>
      <c r="N770" s="50"/>
      <c r="O770" s="50"/>
      <c r="P770" s="50"/>
      <c r="Q770" s="50"/>
      <c r="R770" s="50"/>
      <c r="S770" s="50"/>
      <c r="T770" s="50"/>
      <c r="U770" s="50"/>
      <c r="V770" s="50"/>
      <c r="W770" s="50"/>
    </row>
    <row r="771" spans="12:23" x14ac:dyDescent="0.3">
      <c r="L771" s="36"/>
      <c r="M771" s="50"/>
      <c r="N771" s="50"/>
      <c r="O771" s="50"/>
      <c r="P771" s="50"/>
      <c r="Q771" s="50"/>
      <c r="R771" s="50"/>
      <c r="S771" s="50"/>
      <c r="T771" s="50"/>
      <c r="U771" s="50"/>
      <c r="V771" s="50"/>
      <c r="W771" s="50"/>
    </row>
    <row r="772" spans="12:23" x14ac:dyDescent="0.3">
      <c r="L772" s="36"/>
      <c r="M772" s="50"/>
      <c r="N772" s="50"/>
      <c r="O772" s="50"/>
      <c r="P772" s="50"/>
      <c r="Q772" s="50"/>
      <c r="R772" s="50"/>
      <c r="S772" s="50"/>
      <c r="T772" s="50"/>
      <c r="U772" s="50"/>
      <c r="V772" s="50"/>
      <c r="W772" s="50"/>
    </row>
    <row r="773" spans="12:23" x14ac:dyDescent="0.3">
      <c r="L773" s="36"/>
      <c r="M773" s="50"/>
      <c r="N773" s="50"/>
      <c r="O773" s="50"/>
      <c r="P773" s="50"/>
      <c r="Q773" s="50"/>
      <c r="R773" s="50"/>
      <c r="S773" s="50"/>
      <c r="T773" s="50"/>
      <c r="U773" s="50"/>
      <c r="V773" s="50"/>
      <c r="W773" s="50"/>
    </row>
    <row r="774" spans="12:23" x14ac:dyDescent="0.3">
      <c r="L774" s="36"/>
      <c r="M774" s="50"/>
      <c r="N774" s="50"/>
      <c r="O774" s="50"/>
      <c r="P774" s="50"/>
      <c r="Q774" s="50"/>
      <c r="R774" s="50"/>
      <c r="S774" s="50"/>
      <c r="T774" s="50"/>
      <c r="U774" s="50"/>
      <c r="V774" s="50"/>
      <c r="W774" s="50"/>
    </row>
    <row r="775" spans="12:23" x14ac:dyDescent="0.3">
      <c r="L775" s="36"/>
      <c r="M775" s="50"/>
      <c r="N775" s="50"/>
      <c r="O775" s="50"/>
      <c r="P775" s="50"/>
      <c r="Q775" s="50"/>
      <c r="R775" s="50"/>
      <c r="S775" s="50"/>
      <c r="T775" s="50"/>
      <c r="U775" s="50"/>
      <c r="V775" s="50"/>
      <c r="W775" s="50"/>
    </row>
    <row r="776" spans="12:23" x14ac:dyDescent="0.3">
      <c r="L776" s="36"/>
      <c r="M776" s="50"/>
      <c r="N776" s="50"/>
      <c r="O776" s="50"/>
      <c r="P776" s="50"/>
      <c r="Q776" s="50"/>
      <c r="R776" s="50"/>
      <c r="S776" s="50"/>
      <c r="T776" s="50"/>
      <c r="U776" s="50"/>
      <c r="V776" s="50"/>
      <c r="W776" s="50"/>
    </row>
    <row r="777" spans="12:23" x14ac:dyDescent="0.3">
      <c r="L777" s="36"/>
      <c r="M777" s="50"/>
      <c r="N777" s="50"/>
      <c r="O777" s="50"/>
      <c r="P777" s="50"/>
      <c r="Q777" s="50"/>
      <c r="R777" s="50"/>
      <c r="S777" s="50"/>
      <c r="T777" s="50"/>
      <c r="U777" s="50"/>
      <c r="V777" s="50"/>
      <c r="W777" s="50"/>
    </row>
    <row r="778" spans="12:23" x14ac:dyDescent="0.3">
      <c r="L778" s="36"/>
      <c r="M778" s="50"/>
      <c r="N778" s="50"/>
      <c r="O778" s="50"/>
      <c r="P778" s="50"/>
      <c r="Q778" s="50"/>
      <c r="R778" s="50"/>
      <c r="S778" s="50"/>
      <c r="T778" s="50"/>
      <c r="U778" s="50"/>
      <c r="V778" s="50"/>
      <c r="W778" s="50"/>
    </row>
    <row r="779" spans="12:23" x14ac:dyDescent="0.3">
      <c r="L779" s="36"/>
      <c r="M779" s="50"/>
      <c r="N779" s="50"/>
      <c r="O779" s="50"/>
      <c r="P779" s="50"/>
      <c r="Q779" s="50"/>
      <c r="R779" s="50"/>
      <c r="S779" s="50"/>
      <c r="T779" s="50"/>
      <c r="U779" s="50"/>
      <c r="V779" s="50"/>
      <c r="W779" s="50"/>
    </row>
    <row r="780" spans="12:23" x14ac:dyDescent="0.3">
      <c r="L780" s="36"/>
      <c r="M780" s="50"/>
      <c r="N780" s="50"/>
      <c r="O780" s="50"/>
      <c r="P780" s="50"/>
      <c r="Q780" s="50"/>
      <c r="R780" s="50"/>
      <c r="S780" s="50"/>
      <c r="T780" s="50"/>
      <c r="U780" s="50"/>
      <c r="V780" s="50"/>
      <c r="W780" s="50"/>
    </row>
    <row r="781" spans="12:23" x14ac:dyDescent="0.3">
      <c r="L781" s="36"/>
      <c r="M781" s="50"/>
      <c r="N781" s="50"/>
      <c r="O781" s="50"/>
      <c r="P781" s="50"/>
      <c r="Q781" s="50"/>
      <c r="R781" s="50"/>
      <c r="S781" s="50"/>
      <c r="T781" s="50"/>
      <c r="U781" s="50"/>
      <c r="V781" s="50"/>
      <c r="W781" s="50"/>
    </row>
    <row r="782" spans="12:23" x14ac:dyDescent="0.3">
      <c r="L782" s="36"/>
      <c r="M782" s="50"/>
      <c r="N782" s="50"/>
      <c r="O782" s="50"/>
      <c r="P782" s="50"/>
      <c r="Q782" s="50"/>
      <c r="R782" s="50"/>
      <c r="S782" s="50"/>
      <c r="T782" s="50"/>
      <c r="U782" s="50"/>
      <c r="V782" s="50"/>
      <c r="W782" s="50"/>
    </row>
    <row r="783" spans="12:23" x14ac:dyDescent="0.3">
      <c r="L783" s="36"/>
      <c r="M783" s="50"/>
      <c r="N783" s="50"/>
      <c r="O783" s="50"/>
      <c r="P783" s="50"/>
      <c r="Q783" s="50"/>
      <c r="R783" s="50"/>
      <c r="S783" s="50"/>
      <c r="T783" s="50"/>
      <c r="U783" s="50"/>
      <c r="V783" s="50"/>
      <c r="W783" s="50"/>
    </row>
    <row r="784" spans="12:23" x14ac:dyDescent="0.3">
      <c r="L784" s="36"/>
      <c r="M784" s="50"/>
      <c r="N784" s="50"/>
      <c r="O784" s="50"/>
      <c r="P784" s="50"/>
      <c r="Q784" s="50"/>
      <c r="R784" s="50"/>
      <c r="S784" s="50"/>
      <c r="T784" s="50"/>
      <c r="U784" s="50"/>
      <c r="V784" s="50"/>
      <c r="W784" s="50"/>
    </row>
    <row r="785" spans="12:23" x14ac:dyDescent="0.3">
      <c r="L785" s="36"/>
      <c r="M785" s="50"/>
      <c r="N785" s="50"/>
      <c r="O785" s="50"/>
      <c r="P785" s="50"/>
      <c r="Q785" s="50"/>
      <c r="R785" s="50"/>
      <c r="S785" s="50"/>
      <c r="T785" s="50"/>
      <c r="U785" s="50"/>
      <c r="V785" s="50"/>
      <c r="W785" s="50"/>
    </row>
    <row r="786" spans="12:23" x14ac:dyDescent="0.3">
      <c r="L786" s="36"/>
      <c r="M786" s="50"/>
      <c r="N786" s="50"/>
      <c r="O786" s="50"/>
      <c r="P786" s="50"/>
      <c r="Q786" s="50"/>
      <c r="R786" s="50"/>
      <c r="S786" s="50"/>
      <c r="T786" s="50"/>
      <c r="U786" s="50"/>
      <c r="V786" s="50"/>
      <c r="W786" s="50"/>
    </row>
    <row r="787" spans="12:23" x14ac:dyDescent="0.3">
      <c r="L787" s="36"/>
      <c r="M787" s="50"/>
      <c r="N787" s="50"/>
      <c r="O787" s="50"/>
      <c r="P787" s="50"/>
      <c r="Q787" s="50"/>
      <c r="R787" s="50"/>
      <c r="S787" s="50"/>
      <c r="T787" s="50"/>
      <c r="U787" s="50"/>
      <c r="V787" s="50"/>
      <c r="W787" s="50"/>
    </row>
    <row r="788" spans="12:23" x14ac:dyDescent="0.3">
      <c r="L788" s="36"/>
      <c r="M788" s="50"/>
      <c r="N788" s="50"/>
      <c r="O788" s="50"/>
      <c r="P788" s="50"/>
      <c r="Q788" s="50"/>
      <c r="R788" s="50"/>
      <c r="S788" s="50"/>
      <c r="T788" s="50"/>
      <c r="U788" s="50"/>
      <c r="V788" s="50"/>
      <c r="W788" s="50"/>
    </row>
    <row r="789" spans="12:23" x14ac:dyDescent="0.3">
      <c r="L789" s="36"/>
      <c r="M789" s="50"/>
      <c r="N789" s="50"/>
      <c r="O789" s="50"/>
      <c r="P789" s="50"/>
      <c r="Q789" s="50"/>
      <c r="R789" s="50"/>
      <c r="S789" s="50"/>
      <c r="T789" s="50"/>
      <c r="U789" s="50"/>
      <c r="V789" s="50"/>
      <c r="W789" s="50"/>
    </row>
    <row r="790" spans="12:23" x14ac:dyDescent="0.3">
      <c r="L790" s="36"/>
      <c r="M790" s="50"/>
      <c r="N790" s="50"/>
      <c r="O790" s="50"/>
      <c r="P790" s="50"/>
      <c r="Q790" s="50"/>
      <c r="R790" s="50"/>
      <c r="S790" s="50"/>
      <c r="T790" s="50"/>
      <c r="U790" s="50"/>
      <c r="V790" s="50"/>
      <c r="W790" s="50"/>
    </row>
    <row r="791" spans="12:23" x14ac:dyDescent="0.3">
      <c r="L791" s="36"/>
      <c r="M791" s="50"/>
      <c r="N791" s="50"/>
      <c r="O791" s="50"/>
      <c r="P791" s="50"/>
      <c r="Q791" s="50"/>
      <c r="R791" s="50"/>
      <c r="S791" s="50"/>
      <c r="T791" s="50"/>
      <c r="U791" s="50"/>
      <c r="V791" s="50"/>
      <c r="W791" s="50"/>
    </row>
    <row r="792" spans="12:23" x14ac:dyDescent="0.3">
      <c r="L792" s="36"/>
      <c r="M792" s="50"/>
      <c r="N792" s="50"/>
      <c r="O792" s="50"/>
      <c r="P792" s="50"/>
      <c r="Q792" s="50"/>
      <c r="R792" s="50"/>
      <c r="S792" s="50"/>
      <c r="T792" s="50"/>
      <c r="U792" s="50"/>
      <c r="V792" s="50"/>
      <c r="W792" s="50"/>
    </row>
    <row r="793" spans="12:23" x14ac:dyDescent="0.3">
      <c r="L793" s="36"/>
      <c r="M793" s="50"/>
      <c r="N793" s="50"/>
      <c r="O793" s="50"/>
      <c r="P793" s="50"/>
      <c r="Q793" s="50"/>
      <c r="R793" s="50"/>
      <c r="S793" s="50"/>
      <c r="T793" s="50"/>
      <c r="U793" s="50"/>
      <c r="V793" s="50"/>
      <c r="W793" s="50"/>
    </row>
    <row r="794" spans="12:23" x14ac:dyDescent="0.3">
      <c r="L794" s="36"/>
      <c r="M794" s="50"/>
      <c r="N794" s="50"/>
      <c r="O794" s="50"/>
      <c r="P794" s="50"/>
      <c r="Q794" s="50"/>
      <c r="R794" s="50"/>
      <c r="S794" s="50"/>
      <c r="T794" s="50"/>
      <c r="U794" s="50"/>
      <c r="V794" s="50"/>
      <c r="W794" s="50"/>
    </row>
    <row r="795" spans="12:23" x14ac:dyDescent="0.3">
      <c r="L795" s="36"/>
      <c r="M795" s="50"/>
      <c r="N795" s="50"/>
      <c r="O795" s="50"/>
      <c r="P795" s="50"/>
      <c r="Q795" s="50"/>
      <c r="R795" s="50"/>
      <c r="S795" s="50"/>
      <c r="T795" s="50"/>
      <c r="U795" s="50"/>
      <c r="V795" s="50"/>
      <c r="W795" s="50"/>
    </row>
    <row r="796" spans="12:23" x14ac:dyDescent="0.3">
      <c r="L796" s="36"/>
      <c r="M796" s="50"/>
      <c r="N796" s="50"/>
      <c r="O796" s="50"/>
      <c r="P796" s="50"/>
      <c r="Q796" s="50"/>
      <c r="R796" s="50"/>
      <c r="S796" s="50"/>
      <c r="T796" s="50"/>
      <c r="U796" s="50"/>
      <c r="V796" s="50"/>
      <c r="W796" s="50"/>
    </row>
    <row r="797" spans="12:23" x14ac:dyDescent="0.3">
      <c r="L797" s="36"/>
      <c r="M797" s="50"/>
      <c r="N797" s="50"/>
      <c r="O797" s="50"/>
      <c r="P797" s="50"/>
      <c r="Q797" s="50"/>
      <c r="R797" s="50"/>
      <c r="S797" s="50"/>
      <c r="T797" s="50"/>
      <c r="U797" s="50"/>
      <c r="V797" s="50"/>
      <c r="W797" s="50"/>
    </row>
    <row r="798" spans="12:23" x14ac:dyDescent="0.3">
      <c r="L798" s="36"/>
      <c r="M798" s="50"/>
      <c r="N798" s="50"/>
      <c r="O798" s="50"/>
      <c r="P798" s="50"/>
      <c r="Q798" s="50"/>
      <c r="R798" s="50"/>
      <c r="S798" s="50"/>
      <c r="T798" s="50"/>
      <c r="U798" s="50"/>
      <c r="V798" s="50"/>
      <c r="W798" s="50"/>
    </row>
    <row r="799" spans="12:23" x14ac:dyDescent="0.3">
      <c r="L799" s="36"/>
      <c r="M799" s="50"/>
      <c r="N799" s="50"/>
      <c r="O799" s="50"/>
      <c r="P799" s="50"/>
      <c r="Q799" s="50"/>
      <c r="R799" s="50"/>
      <c r="S799" s="50"/>
      <c r="T799" s="50"/>
      <c r="U799" s="50"/>
      <c r="V799" s="50"/>
      <c r="W799" s="50"/>
    </row>
    <row r="800" spans="12:23" x14ac:dyDescent="0.3">
      <c r="L800" s="36"/>
      <c r="M800" s="50"/>
      <c r="N800" s="50"/>
      <c r="O800" s="50"/>
      <c r="P800" s="50"/>
      <c r="Q800" s="50"/>
      <c r="R800" s="50"/>
      <c r="S800" s="50"/>
      <c r="T800" s="50"/>
      <c r="U800" s="50"/>
      <c r="V800" s="50"/>
      <c r="W800" s="50"/>
    </row>
    <row r="801" spans="12:23" x14ac:dyDescent="0.3">
      <c r="L801" s="36"/>
      <c r="M801" s="50"/>
      <c r="N801" s="50"/>
      <c r="O801" s="50"/>
      <c r="P801" s="50"/>
      <c r="Q801" s="50"/>
      <c r="R801" s="50"/>
      <c r="S801" s="50"/>
      <c r="T801" s="50"/>
      <c r="U801" s="50"/>
      <c r="V801" s="50"/>
      <c r="W801" s="50"/>
    </row>
    <row r="802" spans="12:23" x14ac:dyDescent="0.3">
      <c r="L802" s="36"/>
      <c r="M802" s="50"/>
      <c r="N802" s="50"/>
      <c r="O802" s="50"/>
      <c r="P802" s="50"/>
      <c r="Q802" s="50"/>
      <c r="R802" s="50"/>
      <c r="S802" s="50"/>
      <c r="T802" s="50"/>
      <c r="U802" s="50"/>
      <c r="V802" s="50"/>
      <c r="W802" s="50"/>
    </row>
    <row r="803" spans="12:23" x14ac:dyDescent="0.3">
      <c r="L803" s="36"/>
      <c r="M803" s="50"/>
      <c r="N803" s="50"/>
      <c r="O803" s="50"/>
      <c r="P803" s="50"/>
      <c r="Q803" s="50"/>
      <c r="R803" s="50"/>
      <c r="S803" s="50"/>
      <c r="T803" s="50"/>
      <c r="U803" s="50"/>
      <c r="V803" s="50"/>
      <c r="W803" s="50"/>
    </row>
    <row r="804" spans="12:23" x14ac:dyDescent="0.3">
      <c r="L804" s="36"/>
      <c r="M804" s="50"/>
      <c r="N804" s="50"/>
      <c r="O804" s="50"/>
      <c r="P804" s="50"/>
      <c r="Q804" s="50"/>
      <c r="R804" s="50"/>
      <c r="S804" s="50"/>
      <c r="T804" s="50"/>
      <c r="U804" s="50"/>
      <c r="V804" s="50"/>
      <c r="W804" s="50"/>
    </row>
    <row r="805" spans="12:23" x14ac:dyDescent="0.3">
      <c r="L805" s="36"/>
      <c r="M805" s="50"/>
      <c r="N805" s="50"/>
      <c r="O805" s="50"/>
      <c r="P805" s="50"/>
      <c r="Q805" s="50"/>
      <c r="R805" s="50"/>
      <c r="S805" s="50"/>
      <c r="T805" s="50"/>
      <c r="U805" s="50"/>
      <c r="V805" s="50"/>
      <c r="W805" s="50"/>
    </row>
    <row r="806" spans="12:23" x14ac:dyDescent="0.3">
      <c r="L806" s="36"/>
      <c r="M806" s="50"/>
      <c r="N806" s="50"/>
      <c r="O806" s="50"/>
      <c r="P806" s="50"/>
      <c r="Q806" s="50"/>
      <c r="R806" s="50"/>
      <c r="S806" s="50"/>
      <c r="T806" s="50"/>
      <c r="U806" s="50"/>
      <c r="V806" s="50"/>
      <c r="W806" s="50"/>
    </row>
    <row r="807" spans="12:23" x14ac:dyDescent="0.3">
      <c r="L807" s="36"/>
      <c r="M807" s="50"/>
      <c r="N807" s="50"/>
      <c r="O807" s="50"/>
      <c r="P807" s="50"/>
      <c r="Q807" s="50"/>
      <c r="R807" s="50"/>
      <c r="S807" s="50"/>
      <c r="T807" s="50"/>
      <c r="U807" s="50"/>
      <c r="V807" s="50"/>
      <c r="W807" s="50"/>
    </row>
    <row r="808" spans="12:23" x14ac:dyDescent="0.3">
      <c r="L808" s="36"/>
      <c r="M808" s="50"/>
      <c r="N808" s="50"/>
      <c r="O808" s="50"/>
      <c r="P808" s="50"/>
      <c r="Q808" s="50"/>
      <c r="R808" s="50"/>
      <c r="S808" s="50"/>
      <c r="T808" s="50"/>
      <c r="U808" s="50"/>
      <c r="V808" s="50"/>
      <c r="W808" s="50"/>
    </row>
    <row r="809" spans="12:23" x14ac:dyDescent="0.3">
      <c r="L809" s="36"/>
      <c r="M809" s="50"/>
      <c r="N809" s="50"/>
      <c r="O809" s="50"/>
      <c r="P809" s="50"/>
      <c r="Q809" s="50"/>
      <c r="R809" s="50"/>
      <c r="S809" s="50"/>
      <c r="T809" s="50"/>
      <c r="U809" s="50"/>
      <c r="V809" s="50"/>
      <c r="W809" s="50"/>
    </row>
    <row r="810" spans="12:23" x14ac:dyDescent="0.3">
      <c r="L810" s="36"/>
      <c r="M810" s="50"/>
      <c r="N810" s="50"/>
      <c r="O810" s="50"/>
      <c r="P810" s="50"/>
      <c r="Q810" s="50"/>
      <c r="R810" s="50"/>
      <c r="S810" s="50"/>
      <c r="T810" s="50"/>
      <c r="U810" s="50"/>
      <c r="V810" s="50"/>
      <c r="W810" s="50"/>
    </row>
    <row r="811" spans="12:23" x14ac:dyDescent="0.3">
      <c r="L811" s="36"/>
      <c r="M811" s="50"/>
      <c r="N811" s="50"/>
      <c r="O811" s="50"/>
      <c r="P811" s="50"/>
      <c r="Q811" s="50"/>
      <c r="R811" s="50"/>
      <c r="S811" s="50"/>
      <c r="T811" s="50"/>
      <c r="U811" s="50"/>
      <c r="V811" s="50"/>
      <c r="W811" s="50"/>
    </row>
    <row r="812" spans="12:23" x14ac:dyDescent="0.3">
      <c r="L812" s="36"/>
      <c r="M812" s="50"/>
      <c r="N812" s="50"/>
      <c r="O812" s="50"/>
      <c r="P812" s="50"/>
      <c r="Q812" s="50"/>
      <c r="R812" s="50"/>
      <c r="S812" s="50"/>
      <c r="T812" s="50"/>
      <c r="U812" s="50"/>
      <c r="V812" s="50"/>
      <c r="W812" s="50"/>
    </row>
    <row r="813" spans="12:23" x14ac:dyDescent="0.3">
      <c r="L813" s="36"/>
      <c r="M813" s="50"/>
      <c r="N813" s="50"/>
      <c r="O813" s="50"/>
      <c r="P813" s="50"/>
      <c r="Q813" s="50"/>
      <c r="R813" s="50"/>
      <c r="S813" s="50"/>
      <c r="T813" s="50"/>
      <c r="U813" s="50"/>
      <c r="V813" s="50"/>
      <c r="W813" s="50"/>
    </row>
    <row r="814" spans="12:23" x14ac:dyDescent="0.3">
      <c r="L814" s="36"/>
      <c r="M814" s="50"/>
      <c r="N814" s="50"/>
      <c r="O814" s="50"/>
      <c r="P814" s="50"/>
      <c r="Q814" s="50"/>
      <c r="R814" s="50"/>
      <c r="S814" s="50"/>
      <c r="T814" s="50"/>
      <c r="U814" s="50"/>
      <c r="V814" s="50"/>
      <c r="W814" s="50"/>
    </row>
    <row r="815" spans="12:23" x14ac:dyDescent="0.3">
      <c r="L815" s="36"/>
      <c r="M815" s="50"/>
      <c r="N815" s="50"/>
      <c r="O815" s="50"/>
      <c r="P815" s="50"/>
      <c r="Q815" s="50"/>
      <c r="R815" s="50"/>
      <c r="S815" s="50"/>
      <c r="T815" s="50"/>
      <c r="U815" s="50"/>
      <c r="V815" s="50"/>
      <c r="W815" s="50"/>
    </row>
    <row r="816" spans="12:23" x14ac:dyDescent="0.3">
      <c r="L816" s="36"/>
      <c r="M816" s="50"/>
      <c r="N816" s="50"/>
      <c r="O816" s="50"/>
      <c r="P816" s="50"/>
      <c r="Q816" s="50"/>
      <c r="R816" s="50"/>
      <c r="S816" s="50"/>
      <c r="T816" s="50"/>
      <c r="U816" s="50"/>
      <c r="V816" s="50"/>
      <c r="W816" s="50"/>
    </row>
    <row r="817" spans="12:23" x14ac:dyDescent="0.3">
      <c r="L817" s="36"/>
      <c r="M817" s="50"/>
      <c r="N817" s="50"/>
      <c r="O817" s="50"/>
      <c r="P817" s="50"/>
      <c r="Q817" s="50"/>
      <c r="R817" s="50"/>
      <c r="S817" s="50"/>
      <c r="T817" s="50"/>
      <c r="U817" s="50"/>
      <c r="V817" s="50"/>
      <c r="W817" s="50"/>
    </row>
    <row r="818" spans="12:23" x14ac:dyDescent="0.3">
      <c r="L818" s="36"/>
      <c r="M818" s="50"/>
      <c r="N818" s="50"/>
      <c r="O818" s="50"/>
      <c r="P818" s="50"/>
      <c r="Q818" s="50"/>
      <c r="R818" s="50"/>
      <c r="S818" s="50"/>
      <c r="T818" s="50"/>
      <c r="U818" s="50"/>
      <c r="V818" s="50"/>
      <c r="W818" s="50"/>
    </row>
    <row r="819" spans="12:23" x14ac:dyDescent="0.3">
      <c r="L819" s="36"/>
      <c r="M819" s="50"/>
      <c r="N819" s="50"/>
      <c r="O819" s="50"/>
      <c r="P819" s="50"/>
      <c r="Q819" s="50"/>
      <c r="R819" s="50"/>
      <c r="S819" s="50"/>
      <c r="T819" s="50"/>
      <c r="U819" s="50"/>
      <c r="V819" s="50"/>
      <c r="W819" s="50"/>
    </row>
    <row r="820" spans="12:23" x14ac:dyDescent="0.3">
      <c r="L820" s="36"/>
      <c r="M820" s="50"/>
      <c r="N820" s="50"/>
      <c r="O820" s="50"/>
      <c r="P820" s="50"/>
      <c r="Q820" s="50"/>
      <c r="R820" s="50"/>
      <c r="S820" s="50"/>
      <c r="T820" s="50"/>
      <c r="U820" s="50"/>
      <c r="V820" s="50"/>
      <c r="W820" s="50"/>
    </row>
    <row r="821" spans="12:23" x14ac:dyDescent="0.3">
      <c r="L821" s="36"/>
      <c r="M821" s="50"/>
      <c r="N821" s="50"/>
      <c r="O821" s="50"/>
      <c r="P821" s="50"/>
      <c r="Q821" s="50"/>
      <c r="R821" s="50"/>
      <c r="S821" s="50"/>
      <c r="T821" s="50"/>
      <c r="U821" s="50"/>
      <c r="V821" s="50"/>
      <c r="W821" s="50"/>
    </row>
    <row r="822" spans="12:23" x14ac:dyDescent="0.3">
      <c r="L822" s="36"/>
      <c r="M822" s="50"/>
      <c r="N822" s="50"/>
      <c r="O822" s="50"/>
      <c r="P822" s="50"/>
      <c r="Q822" s="50"/>
      <c r="R822" s="50"/>
      <c r="S822" s="50"/>
      <c r="T822" s="50"/>
      <c r="U822" s="50"/>
      <c r="V822" s="50"/>
      <c r="W822" s="50"/>
    </row>
    <row r="823" spans="12:23" x14ac:dyDescent="0.3">
      <c r="L823" s="36"/>
      <c r="M823" s="50"/>
      <c r="N823" s="50"/>
      <c r="O823" s="50"/>
      <c r="P823" s="50"/>
      <c r="Q823" s="50"/>
      <c r="R823" s="50"/>
      <c r="S823" s="50"/>
      <c r="T823" s="50"/>
      <c r="U823" s="50"/>
      <c r="V823" s="50"/>
      <c r="W823" s="50"/>
    </row>
    <row r="824" spans="12:23" x14ac:dyDescent="0.3">
      <c r="L824" s="36"/>
      <c r="M824" s="50"/>
      <c r="N824" s="50"/>
      <c r="O824" s="50"/>
      <c r="P824" s="50"/>
      <c r="Q824" s="50"/>
      <c r="R824" s="50"/>
      <c r="S824" s="50"/>
      <c r="T824" s="50"/>
      <c r="U824" s="50"/>
      <c r="V824" s="50"/>
      <c r="W824" s="50"/>
    </row>
    <row r="825" spans="12:23" x14ac:dyDescent="0.3">
      <c r="L825" s="36"/>
      <c r="M825" s="50"/>
      <c r="N825" s="50"/>
      <c r="O825" s="50"/>
      <c r="P825" s="50"/>
      <c r="Q825" s="50"/>
      <c r="R825" s="50"/>
      <c r="S825" s="50"/>
      <c r="T825" s="50"/>
      <c r="U825" s="50"/>
      <c r="V825" s="50"/>
      <c r="W825" s="50"/>
    </row>
    <row r="826" spans="12:23" x14ac:dyDescent="0.3">
      <c r="L826" s="36"/>
      <c r="M826" s="50"/>
      <c r="N826" s="50"/>
      <c r="O826" s="50"/>
      <c r="P826" s="50"/>
      <c r="Q826" s="50"/>
      <c r="R826" s="50"/>
      <c r="S826" s="50"/>
      <c r="T826" s="50"/>
      <c r="U826" s="50"/>
      <c r="V826" s="50"/>
      <c r="W826" s="50"/>
    </row>
    <row r="827" spans="12:23" x14ac:dyDescent="0.3">
      <c r="L827" s="36"/>
      <c r="M827" s="50"/>
      <c r="N827" s="50"/>
      <c r="O827" s="50"/>
      <c r="P827" s="50"/>
      <c r="Q827" s="50"/>
      <c r="R827" s="50"/>
      <c r="S827" s="50"/>
      <c r="T827" s="50"/>
      <c r="U827" s="50"/>
      <c r="V827" s="50"/>
      <c r="W827" s="50"/>
    </row>
    <row r="828" spans="12:23" x14ac:dyDescent="0.3">
      <c r="L828" s="36"/>
      <c r="M828" s="50"/>
      <c r="N828" s="50"/>
      <c r="O828" s="50"/>
      <c r="P828" s="50"/>
      <c r="Q828" s="50"/>
      <c r="R828" s="50"/>
      <c r="S828" s="50"/>
      <c r="T828" s="50"/>
      <c r="U828" s="50"/>
      <c r="V828" s="50"/>
      <c r="W828" s="50"/>
    </row>
    <row r="829" spans="12:23" x14ac:dyDescent="0.3">
      <c r="L829" s="36"/>
      <c r="M829" s="50"/>
      <c r="N829" s="50"/>
      <c r="O829" s="50"/>
      <c r="P829" s="50"/>
      <c r="Q829" s="50"/>
      <c r="R829" s="50"/>
      <c r="S829" s="50"/>
      <c r="T829" s="50"/>
      <c r="U829" s="50"/>
      <c r="V829" s="50"/>
      <c r="W829" s="50"/>
    </row>
    <row r="830" spans="12:23" x14ac:dyDescent="0.3">
      <c r="L830" s="36"/>
      <c r="M830" s="50"/>
      <c r="N830" s="50"/>
      <c r="O830" s="50"/>
      <c r="P830" s="50"/>
      <c r="Q830" s="50"/>
      <c r="R830" s="50"/>
      <c r="S830" s="50"/>
      <c r="T830" s="50"/>
      <c r="U830" s="50"/>
      <c r="V830" s="50"/>
      <c r="W830" s="50"/>
    </row>
    <row r="831" spans="12:23" x14ac:dyDescent="0.3">
      <c r="L831" s="36"/>
      <c r="M831" s="50"/>
      <c r="N831" s="50"/>
      <c r="O831" s="50"/>
      <c r="P831" s="50"/>
      <c r="Q831" s="50"/>
      <c r="R831" s="50"/>
      <c r="S831" s="50"/>
      <c r="T831" s="50"/>
      <c r="U831" s="50"/>
      <c r="V831" s="50"/>
      <c r="W831" s="50"/>
    </row>
    <row r="832" spans="12:23" x14ac:dyDescent="0.3">
      <c r="L832" s="36"/>
      <c r="M832" s="50"/>
      <c r="N832" s="50"/>
      <c r="O832" s="50"/>
      <c r="P832" s="50"/>
      <c r="Q832" s="50"/>
      <c r="R832" s="50"/>
      <c r="S832" s="50"/>
      <c r="T832" s="50"/>
      <c r="U832" s="50"/>
      <c r="V832" s="50"/>
      <c r="W832" s="50"/>
    </row>
    <row r="833" spans="12:23" x14ac:dyDescent="0.3">
      <c r="L833" s="36"/>
      <c r="M833" s="50"/>
      <c r="N833" s="50"/>
      <c r="O833" s="50"/>
      <c r="P833" s="50"/>
      <c r="Q833" s="50"/>
      <c r="R833" s="50"/>
      <c r="S833" s="50"/>
      <c r="T833" s="50"/>
      <c r="U833" s="50"/>
      <c r="V833" s="50"/>
      <c r="W833" s="50"/>
    </row>
    <row r="834" spans="12:23" x14ac:dyDescent="0.3">
      <c r="L834" s="36"/>
      <c r="M834" s="50"/>
      <c r="N834" s="50"/>
      <c r="O834" s="50"/>
      <c r="P834" s="50"/>
      <c r="Q834" s="50"/>
      <c r="R834" s="50"/>
      <c r="S834" s="50"/>
      <c r="T834" s="50"/>
      <c r="U834" s="50"/>
      <c r="V834" s="50"/>
      <c r="W834" s="50"/>
    </row>
    <row r="835" spans="12:23" x14ac:dyDescent="0.3">
      <c r="L835" s="36"/>
      <c r="M835" s="50"/>
      <c r="N835" s="50"/>
      <c r="O835" s="50"/>
      <c r="P835" s="50"/>
      <c r="Q835" s="50"/>
      <c r="R835" s="50"/>
      <c r="S835" s="50"/>
      <c r="T835" s="50"/>
      <c r="U835" s="50"/>
      <c r="V835" s="50"/>
      <c r="W835" s="50"/>
    </row>
    <row r="836" spans="12:23" x14ac:dyDescent="0.3">
      <c r="L836" s="36"/>
      <c r="M836" s="50"/>
      <c r="N836" s="50"/>
      <c r="O836" s="50"/>
      <c r="P836" s="50"/>
      <c r="Q836" s="50"/>
      <c r="R836" s="50"/>
      <c r="S836" s="50"/>
      <c r="T836" s="50"/>
      <c r="U836" s="50"/>
      <c r="V836" s="50"/>
      <c r="W836" s="50"/>
    </row>
    <row r="837" spans="12:23" x14ac:dyDescent="0.3">
      <c r="L837" s="36"/>
      <c r="M837" s="50"/>
      <c r="N837" s="50"/>
      <c r="O837" s="50"/>
      <c r="P837" s="50"/>
      <c r="Q837" s="50"/>
      <c r="R837" s="50"/>
      <c r="S837" s="50"/>
      <c r="T837" s="50"/>
      <c r="U837" s="50"/>
      <c r="V837" s="50"/>
      <c r="W837" s="50"/>
    </row>
    <row r="838" spans="12:23" x14ac:dyDescent="0.3">
      <c r="L838" s="36"/>
      <c r="M838" s="50"/>
      <c r="N838" s="50"/>
      <c r="O838" s="50"/>
      <c r="P838" s="50"/>
      <c r="Q838" s="50"/>
      <c r="R838" s="50"/>
      <c r="S838" s="50"/>
      <c r="T838" s="50"/>
      <c r="U838" s="50"/>
      <c r="V838" s="50"/>
      <c r="W838" s="50"/>
    </row>
    <row r="839" spans="12:23" x14ac:dyDescent="0.3">
      <c r="L839" s="36"/>
      <c r="M839" s="50"/>
      <c r="N839" s="50"/>
      <c r="O839" s="50"/>
      <c r="P839" s="50"/>
      <c r="Q839" s="50"/>
      <c r="R839" s="50"/>
      <c r="S839" s="50"/>
      <c r="T839" s="50"/>
      <c r="U839" s="50"/>
      <c r="V839" s="50"/>
      <c r="W839" s="50"/>
    </row>
    <row r="840" spans="12:23" x14ac:dyDescent="0.3">
      <c r="L840" s="36"/>
      <c r="M840" s="50"/>
      <c r="N840" s="50"/>
      <c r="O840" s="50"/>
      <c r="P840" s="50"/>
      <c r="Q840" s="50"/>
      <c r="R840" s="50"/>
      <c r="S840" s="50"/>
      <c r="T840" s="50"/>
      <c r="U840" s="50"/>
      <c r="V840" s="50"/>
      <c r="W840" s="50"/>
    </row>
    <row r="841" spans="12:23" x14ac:dyDescent="0.3">
      <c r="L841" s="36"/>
      <c r="M841" s="50"/>
      <c r="N841" s="50"/>
      <c r="O841" s="50"/>
      <c r="P841" s="50"/>
      <c r="Q841" s="50"/>
      <c r="R841" s="50"/>
      <c r="S841" s="50"/>
      <c r="T841" s="50"/>
      <c r="U841" s="50"/>
      <c r="V841" s="50"/>
      <c r="W841" s="50"/>
    </row>
    <row r="842" spans="12:23" x14ac:dyDescent="0.3">
      <c r="L842" s="36"/>
      <c r="M842" s="50"/>
      <c r="N842" s="50"/>
      <c r="O842" s="50"/>
      <c r="P842" s="50"/>
      <c r="Q842" s="50"/>
      <c r="R842" s="50"/>
      <c r="S842" s="50"/>
      <c r="T842" s="50"/>
      <c r="U842" s="50"/>
      <c r="V842" s="50"/>
      <c r="W842" s="50"/>
    </row>
    <row r="843" spans="12:23" x14ac:dyDescent="0.3">
      <c r="L843" s="36"/>
      <c r="M843" s="50"/>
      <c r="N843" s="50"/>
      <c r="O843" s="50"/>
      <c r="P843" s="50"/>
      <c r="Q843" s="50"/>
      <c r="R843" s="50"/>
      <c r="S843" s="50"/>
      <c r="T843" s="50"/>
      <c r="U843" s="50"/>
      <c r="V843" s="50"/>
      <c r="W843" s="50"/>
    </row>
    <row r="844" spans="12:23" x14ac:dyDescent="0.3">
      <c r="L844" s="36"/>
      <c r="M844" s="50"/>
      <c r="N844" s="50"/>
      <c r="O844" s="50"/>
      <c r="P844" s="50"/>
      <c r="Q844" s="50"/>
      <c r="R844" s="50"/>
      <c r="S844" s="50"/>
      <c r="T844" s="50"/>
      <c r="U844" s="50"/>
      <c r="V844" s="50"/>
      <c r="W844" s="50"/>
    </row>
    <row r="845" spans="12:23" x14ac:dyDescent="0.3">
      <c r="L845" s="36"/>
      <c r="M845" s="50"/>
      <c r="N845" s="50"/>
      <c r="O845" s="50"/>
      <c r="P845" s="50"/>
      <c r="Q845" s="50"/>
      <c r="R845" s="50"/>
      <c r="S845" s="50"/>
      <c r="T845" s="50"/>
      <c r="U845" s="50"/>
      <c r="V845" s="50"/>
      <c r="W845" s="50"/>
    </row>
    <row r="846" spans="12:23" x14ac:dyDescent="0.3">
      <c r="L846" s="36"/>
      <c r="M846" s="50"/>
      <c r="N846" s="50"/>
      <c r="O846" s="50"/>
      <c r="P846" s="50"/>
      <c r="Q846" s="50"/>
      <c r="R846" s="50"/>
      <c r="S846" s="50"/>
      <c r="T846" s="50"/>
      <c r="U846" s="50"/>
      <c r="V846" s="50"/>
      <c r="W846" s="50"/>
    </row>
    <row r="847" spans="12:23" x14ac:dyDescent="0.3">
      <c r="L847" s="36"/>
      <c r="M847" s="50"/>
      <c r="N847" s="50"/>
      <c r="O847" s="50"/>
      <c r="P847" s="50"/>
      <c r="Q847" s="50"/>
      <c r="R847" s="50"/>
      <c r="S847" s="50"/>
      <c r="T847" s="50"/>
      <c r="U847" s="50"/>
      <c r="V847" s="50"/>
      <c r="W847" s="50"/>
    </row>
    <row r="848" spans="12:23" x14ac:dyDescent="0.3">
      <c r="L848" s="36"/>
      <c r="M848" s="50"/>
      <c r="N848" s="50"/>
      <c r="O848" s="50"/>
      <c r="P848" s="50"/>
      <c r="Q848" s="50"/>
      <c r="R848" s="50"/>
      <c r="S848" s="50"/>
      <c r="T848" s="50"/>
      <c r="U848" s="50"/>
      <c r="V848" s="50"/>
      <c r="W848" s="50"/>
    </row>
    <row r="849" spans="12:23" x14ac:dyDescent="0.3">
      <c r="L849" s="36"/>
      <c r="M849" s="50"/>
      <c r="N849" s="50"/>
      <c r="O849" s="50"/>
      <c r="P849" s="50"/>
      <c r="Q849" s="50"/>
      <c r="R849" s="50"/>
      <c r="S849" s="50"/>
      <c r="T849" s="50"/>
      <c r="U849" s="50"/>
      <c r="V849" s="50"/>
      <c r="W849" s="50"/>
    </row>
    <row r="850" spans="12:23" x14ac:dyDescent="0.3">
      <c r="L850" s="36"/>
      <c r="M850" s="50"/>
      <c r="N850" s="50"/>
      <c r="O850" s="50"/>
      <c r="P850" s="50"/>
      <c r="Q850" s="50"/>
      <c r="R850" s="50"/>
      <c r="S850" s="50"/>
      <c r="T850" s="50"/>
      <c r="U850" s="50"/>
      <c r="V850" s="50"/>
      <c r="W850" s="50"/>
    </row>
    <row r="851" spans="12:23" x14ac:dyDescent="0.3">
      <c r="L851" s="36"/>
      <c r="M851" s="50"/>
      <c r="N851" s="50"/>
      <c r="O851" s="50"/>
      <c r="P851" s="50"/>
      <c r="Q851" s="50"/>
      <c r="R851" s="50"/>
      <c r="S851" s="50"/>
      <c r="T851" s="50"/>
      <c r="U851" s="50"/>
      <c r="V851" s="50"/>
      <c r="W851" s="50"/>
    </row>
    <row r="852" spans="12:23" x14ac:dyDescent="0.3">
      <c r="L852" s="36"/>
      <c r="M852" s="50"/>
      <c r="N852" s="50"/>
      <c r="O852" s="50"/>
      <c r="P852" s="50"/>
      <c r="Q852" s="50"/>
      <c r="R852" s="50"/>
      <c r="S852" s="50"/>
      <c r="T852" s="50"/>
      <c r="U852" s="50"/>
      <c r="V852" s="50"/>
      <c r="W852" s="50"/>
    </row>
    <row r="853" spans="12:23" x14ac:dyDescent="0.3">
      <c r="L853" s="36"/>
      <c r="M853" s="50"/>
      <c r="N853" s="50"/>
      <c r="O853" s="50"/>
      <c r="P853" s="50"/>
      <c r="Q853" s="50"/>
      <c r="R853" s="50"/>
      <c r="S853" s="50"/>
      <c r="T853" s="50"/>
      <c r="U853" s="50"/>
      <c r="V853" s="50"/>
      <c r="W853" s="50"/>
    </row>
    <row r="854" spans="12:23" x14ac:dyDescent="0.3">
      <c r="L854" s="36"/>
      <c r="M854" s="50"/>
      <c r="N854" s="50"/>
      <c r="O854" s="50"/>
      <c r="P854" s="50"/>
      <c r="Q854" s="50"/>
      <c r="R854" s="50"/>
      <c r="S854" s="50"/>
      <c r="T854" s="50"/>
      <c r="U854" s="50"/>
      <c r="V854" s="50"/>
      <c r="W854" s="50"/>
    </row>
    <row r="855" spans="12:23" x14ac:dyDescent="0.3">
      <c r="L855" s="36"/>
      <c r="M855" s="50"/>
      <c r="N855" s="50"/>
      <c r="O855" s="50"/>
      <c r="P855" s="50"/>
      <c r="Q855" s="50"/>
      <c r="R855" s="50"/>
      <c r="S855" s="50"/>
      <c r="T855" s="50"/>
      <c r="U855" s="50"/>
      <c r="V855" s="50"/>
      <c r="W855" s="50"/>
    </row>
    <row r="856" spans="12:23" x14ac:dyDescent="0.3">
      <c r="L856" s="36"/>
      <c r="M856" s="50"/>
      <c r="N856" s="50"/>
      <c r="O856" s="50"/>
      <c r="P856" s="50"/>
      <c r="Q856" s="50"/>
      <c r="R856" s="50"/>
      <c r="S856" s="50"/>
      <c r="T856" s="50"/>
      <c r="U856" s="50"/>
      <c r="V856" s="50"/>
      <c r="W856" s="50"/>
    </row>
    <row r="857" spans="12:23" x14ac:dyDescent="0.3">
      <c r="L857" s="36"/>
      <c r="M857" s="50"/>
      <c r="N857" s="50"/>
      <c r="O857" s="50"/>
      <c r="P857" s="50"/>
      <c r="Q857" s="50"/>
      <c r="R857" s="50"/>
      <c r="S857" s="50"/>
      <c r="T857" s="50"/>
      <c r="U857" s="50"/>
      <c r="V857" s="50"/>
      <c r="W857" s="50"/>
    </row>
    <row r="858" spans="12:23" x14ac:dyDescent="0.3">
      <c r="L858" s="36"/>
      <c r="M858" s="50"/>
      <c r="N858" s="50"/>
      <c r="O858" s="50"/>
      <c r="P858" s="50"/>
      <c r="Q858" s="50"/>
      <c r="R858" s="50"/>
      <c r="S858" s="50"/>
      <c r="T858" s="50"/>
      <c r="U858" s="50"/>
      <c r="V858" s="50"/>
      <c r="W858" s="50"/>
    </row>
    <row r="859" spans="12:23" x14ac:dyDescent="0.3">
      <c r="L859" s="36"/>
      <c r="M859" s="50"/>
      <c r="N859" s="50"/>
      <c r="O859" s="50"/>
      <c r="P859" s="50"/>
      <c r="Q859" s="50"/>
      <c r="R859" s="50"/>
      <c r="S859" s="50"/>
      <c r="T859" s="50"/>
      <c r="U859" s="50"/>
      <c r="V859" s="50"/>
      <c r="W859" s="50"/>
    </row>
    <row r="860" spans="12:23" x14ac:dyDescent="0.3">
      <c r="L860" s="36"/>
      <c r="M860" s="50"/>
      <c r="N860" s="50"/>
      <c r="O860" s="50"/>
      <c r="P860" s="50"/>
      <c r="Q860" s="50"/>
      <c r="R860" s="50"/>
      <c r="S860" s="50"/>
      <c r="T860" s="50"/>
      <c r="U860" s="50"/>
      <c r="V860" s="50"/>
      <c r="W860" s="50"/>
    </row>
    <row r="861" spans="12:23" x14ac:dyDescent="0.3">
      <c r="L861" s="36"/>
      <c r="M861" s="50"/>
      <c r="N861" s="50"/>
      <c r="O861" s="50"/>
      <c r="P861" s="50"/>
      <c r="Q861" s="50"/>
      <c r="R861" s="50"/>
      <c r="S861" s="50"/>
      <c r="T861" s="50"/>
      <c r="U861" s="50"/>
      <c r="V861" s="50"/>
      <c r="W861" s="50"/>
    </row>
    <row r="862" spans="12:23" x14ac:dyDescent="0.3">
      <c r="L862" s="36"/>
      <c r="M862" s="50"/>
      <c r="N862" s="50"/>
      <c r="O862" s="50"/>
      <c r="P862" s="50"/>
      <c r="Q862" s="50"/>
      <c r="R862" s="50"/>
      <c r="S862" s="50"/>
      <c r="T862" s="50"/>
      <c r="U862" s="50"/>
      <c r="V862" s="50"/>
      <c r="W862" s="50"/>
    </row>
    <row r="863" spans="12:23" x14ac:dyDescent="0.3">
      <c r="L863" s="36"/>
      <c r="M863" s="50"/>
      <c r="N863" s="50"/>
      <c r="O863" s="50"/>
      <c r="P863" s="50"/>
      <c r="Q863" s="50"/>
      <c r="R863" s="50"/>
      <c r="S863" s="50"/>
      <c r="T863" s="50"/>
      <c r="U863" s="50"/>
      <c r="V863" s="50"/>
      <c r="W863" s="50"/>
    </row>
    <row r="864" spans="12:23" x14ac:dyDescent="0.3">
      <c r="L864" s="36"/>
      <c r="M864" s="50"/>
      <c r="N864" s="50"/>
      <c r="O864" s="50"/>
      <c r="P864" s="50"/>
      <c r="Q864" s="50"/>
      <c r="R864" s="50"/>
      <c r="S864" s="50"/>
      <c r="T864" s="50"/>
      <c r="U864" s="50"/>
      <c r="V864" s="50"/>
      <c r="W864" s="50"/>
    </row>
    <row r="865" spans="12:23" x14ac:dyDescent="0.3">
      <c r="L865" s="36"/>
      <c r="M865" s="50"/>
      <c r="N865" s="50"/>
      <c r="O865" s="50"/>
      <c r="P865" s="50"/>
      <c r="Q865" s="50"/>
      <c r="R865" s="50"/>
      <c r="S865" s="50"/>
      <c r="T865" s="50"/>
      <c r="U865" s="50"/>
      <c r="V865" s="50"/>
      <c r="W865" s="50"/>
    </row>
    <row r="866" spans="12:23" x14ac:dyDescent="0.3">
      <c r="L866" s="36"/>
      <c r="M866" s="50"/>
      <c r="N866" s="50"/>
      <c r="O866" s="50"/>
      <c r="P866" s="50"/>
      <c r="Q866" s="50"/>
      <c r="R866" s="50"/>
      <c r="S866" s="50"/>
      <c r="T866" s="50"/>
      <c r="U866" s="50"/>
      <c r="V866" s="50"/>
      <c r="W866" s="50"/>
    </row>
    <row r="867" spans="12:23" x14ac:dyDescent="0.3">
      <c r="L867" s="36"/>
      <c r="M867" s="50"/>
      <c r="N867" s="50"/>
      <c r="O867" s="50"/>
      <c r="P867" s="50"/>
      <c r="Q867" s="50"/>
      <c r="R867" s="50"/>
      <c r="S867" s="50"/>
      <c r="T867" s="50"/>
      <c r="U867" s="50"/>
      <c r="V867" s="50"/>
      <c r="W867" s="50"/>
    </row>
    <row r="868" spans="12:23" x14ac:dyDescent="0.3">
      <c r="L868" s="36"/>
      <c r="M868" s="50"/>
      <c r="N868" s="50"/>
      <c r="O868" s="50"/>
      <c r="P868" s="50"/>
      <c r="Q868" s="50"/>
      <c r="R868" s="50"/>
      <c r="S868" s="50"/>
      <c r="T868" s="50"/>
      <c r="U868" s="50"/>
      <c r="V868" s="50"/>
      <c r="W868" s="50"/>
    </row>
    <row r="869" spans="12:23" x14ac:dyDescent="0.3">
      <c r="L869" s="36"/>
      <c r="M869" s="50"/>
      <c r="N869" s="50"/>
      <c r="O869" s="50"/>
      <c r="P869" s="50"/>
      <c r="Q869" s="50"/>
      <c r="R869" s="50"/>
      <c r="S869" s="50"/>
      <c r="T869" s="50"/>
      <c r="U869" s="50"/>
      <c r="V869" s="50"/>
      <c r="W869" s="50"/>
    </row>
    <row r="870" spans="12:23" x14ac:dyDescent="0.3">
      <c r="L870" s="36"/>
      <c r="M870" s="50"/>
      <c r="N870" s="50"/>
      <c r="O870" s="50"/>
      <c r="P870" s="50"/>
      <c r="Q870" s="50"/>
      <c r="R870" s="50"/>
      <c r="S870" s="50"/>
      <c r="T870" s="50"/>
      <c r="U870" s="50"/>
      <c r="V870" s="50"/>
      <c r="W870" s="50"/>
    </row>
    <row r="871" spans="12:23" x14ac:dyDescent="0.3">
      <c r="L871" s="36"/>
      <c r="M871" s="50"/>
      <c r="N871" s="50"/>
      <c r="O871" s="50"/>
      <c r="P871" s="50"/>
      <c r="Q871" s="50"/>
      <c r="R871" s="50"/>
      <c r="S871" s="50"/>
      <c r="T871" s="50"/>
      <c r="U871" s="50"/>
      <c r="V871" s="50"/>
      <c r="W871" s="50"/>
    </row>
    <row r="872" spans="12:23" x14ac:dyDescent="0.3">
      <c r="L872" s="36"/>
      <c r="M872" s="50"/>
      <c r="N872" s="50"/>
      <c r="O872" s="50"/>
      <c r="P872" s="50"/>
      <c r="Q872" s="50"/>
      <c r="R872" s="50"/>
      <c r="S872" s="50"/>
      <c r="T872" s="50"/>
      <c r="U872" s="50"/>
      <c r="V872" s="50"/>
      <c r="W872" s="50"/>
    </row>
    <row r="873" spans="12:23" x14ac:dyDescent="0.3">
      <c r="L873" s="36"/>
      <c r="M873" s="50"/>
      <c r="N873" s="50"/>
      <c r="O873" s="50"/>
      <c r="P873" s="50"/>
      <c r="Q873" s="50"/>
      <c r="R873" s="50"/>
      <c r="S873" s="50"/>
      <c r="T873" s="50"/>
      <c r="U873" s="50"/>
      <c r="V873" s="50"/>
      <c r="W873" s="50"/>
    </row>
    <row r="874" spans="12:23" x14ac:dyDescent="0.3">
      <c r="L874" s="36"/>
      <c r="M874" s="50"/>
      <c r="N874" s="50"/>
      <c r="O874" s="50"/>
      <c r="P874" s="50"/>
      <c r="Q874" s="50"/>
      <c r="R874" s="50"/>
      <c r="S874" s="50"/>
      <c r="T874" s="50"/>
      <c r="U874" s="50"/>
      <c r="V874" s="50"/>
      <c r="W874" s="50"/>
    </row>
    <row r="875" spans="12:23" x14ac:dyDescent="0.3">
      <c r="L875" s="36"/>
      <c r="M875" s="50"/>
      <c r="N875" s="50"/>
      <c r="O875" s="50"/>
      <c r="P875" s="50"/>
      <c r="Q875" s="50"/>
      <c r="R875" s="50"/>
      <c r="S875" s="50"/>
      <c r="T875" s="50"/>
      <c r="U875" s="50"/>
      <c r="V875" s="50"/>
      <c r="W875" s="50"/>
    </row>
    <row r="876" spans="12:23" x14ac:dyDescent="0.3">
      <c r="L876" s="36"/>
      <c r="M876" s="50"/>
      <c r="N876" s="50"/>
      <c r="O876" s="50"/>
      <c r="P876" s="50"/>
      <c r="Q876" s="50"/>
      <c r="R876" s="50"/>
      <c r="S876" s="50"/>
      <c r="T876" s="50"/>
      <c r="U876" s="50"/>
      <c r="V876" s="50"/>
      <c r="W876" s="50"/>
    </row>
    <row r="877" spans="12:23" x14ac:dyDescent="0.3">
      <c r="L877" s="36"/>
      <c r="M877" s="50"/>
      <c r="N877" s="50"/>
      <c r="O877" s="50"/>
      <c r="P877" s="50"/>
      <c r="Q877" s="50"/>
      <c r="R877" s="50"/>
      <c r="S877" s="50"/>
      <c r="T877" s="50"/>
      <c r="U877" s="50"/>
      <c r="V877" s="50"/>
      <c r="W877" s="50"/>
    </row>
    <row r="878" spans="12:23" x14ac:dyDescent="0.3">
      <c r="L878" s="36"/>
      <c r="M878" s="50"/>
      <c r="N878" s="50"/>
      <c r="O878" s="50"/>
      <c r="P878" s="50"/>
      <c r="Q878" s="50"/>
      <c r="R878" s="50"/>
      <c r="S878" s="50"/>
      <c r="T878" s="50"/>
      <c r="U878" s="50"/>
      <c r="V878" s="50"/>
      <c r="W878" s="50"/>
    </row>
    <row r="879" spans="12:23" x14ac:dyDescent="0.3">
      <c r="L879" s="36"/>
      <c r="M879" s="50"/>
      <c r="N879" s="50"/>
      <c r="O879" s="50"/>
      <c r="P879" s="50"/>
      <c r="Q879" s="50"/>
      <c r="R879" s="50"/>
      <c r="S879" s="50"/>
      <c r="T879" s="50"/>
      <c r="U879" s="50"/>
      <c r="V879" s="50"/>
      <c r="W879" s="50"/>
    </row>
    <row r="880" spans="12:23" x14ac:dyDescent="0.3">
      <c r="L880" s="36"/>
      <c r="M880" s="50"/>
      <c r="N880" s="50"/>
      <c r="O880" s="50"/>
      <c r="P880" s="50"/>
      <c r="Q880" s="50"/>
      <c r="R880" s="50"/>
      <c r="S880" s="50"/>
      <c r="T880" s="50"/>
      <c r="U880" s="50"/>
      <c r="V880" s="50"/>
      <c r="W880" s="50"/>
    </row>
    <row r="881" spans="12:23" x14ac:dyDescent="0.3">
      <c r="L881" s="36"/>
      <c r="M881" s="50"/>
      <c r="N881" s="50"/>
      <c r="O881" s="50"/>
      <c r="P881" s="50"/>
      <c r="Q881" s="50"/>
      <c r="R881" s="50"/>
      <c r="S881" s="50"/>
      <c r="T881" s="50"/>
      <c r="U881" s="50"/>
      <c r="V881" s="50"/>
      <c r="W881" s="50"/>
    </row>
    <row r="882" spans="12:23" x14ac:dyDescent="0.3">
      <c r="L882" s="36"/>
      <c r="M882" s="50"/>
      <c r="N882" s="50"/>
      <c r="O882" s="50"/>
      <c r="P882" s="50"/>
      <c r="Q882" s="50"/>
      <c r="R882" s="50"/>
      <c r="S882" s="50"/>
      <c r="T882" s="50"/>
      <c r="U882" s="50"/>
      <c r="V882" s="50"/>
      <c r="W882" s="50"/>
    </row>
    <row r="883" spans="12:23" x14ac:dyDescent="0.3">
      <c r="L883" s="36"/>
      <c r="M883" s="50"/>
      <c r="N883" s="50"/>
      <c r="O883" s="50"/>
      <c r="P883" s="50"/>
      <c r="Q883" s="50"/>
      <c r="R883" s="50"/>
      <c r="S883" s="50"/>
      <c r="T883" s="50"/>
      <c r="U883" s="50"/>
      <c r="V883" s="50"/>
      <c r="W883" s="50"/>
    </row>
    <row r="884" spans="12:23" x14ac:dyDescent="0.3">
      <c r="L884" s="36"/>
      <c r="M884" s="50"/>
      <c r="N884" s="50"/>
      <c r="O884" s="50"/>
      <c r="P884" s="50"/>
      <c r="Q884" s="50"/>
      <c r="R884" s="50"/>
      <c r="S884" s="50"/>
      <c r="T884" s="50"/>
      <c r="U884" s="50"/>
      <c r="V884" s="50"/>
      <c r="W884" s="50"/>
    </row>
    <row r="885" spans="12:23" x14ac:dyDescent="0.3">
      <c r="L885" s="36"/>
      <c r="M885" s="50"/>
      <c r="N885" s="50"/>
      <c r="O885" s="50"/>
      <c r="P885" s="50"/>
      <c r="Q885" s="50"/>
      <c r="R885" s="50"/>
      <c r="S885" s="50"/>
      <c r="T885" s="50"/>
      <c r="U885" s="50"/>
      <c r="V885" s="50"/>
      <c r="W885" s="50"/>
    </row>
    <row r="886" spans="12:23" x14ac:dyDescent="0.3">
      <c r="L886" s="36"/>
      <c r="M886" s="50"/>
      <c r="N886" s="50"/>
      <c r="O886" s="50"/>
      <c r="P886" s="50"/>
      <c r="Q886" s="50"/>
      <c r="R886" s="50"/>
      <c r="S886" s="50"/>
      <c r="T886" s="50"/>
      <c r="U886" s="50"/>
      <c r="V886" s="50"/>
      <c r="W886" s="50"/>
    </row>
    <row r="887" spans="12:23" x14ac:dyDescent="0.3">
      <c r="L887" s="36"/>
      <c r="M887" s="50"/>
      <c r="N887" s="50"/>
      <c r="O887" s="50"/>
      <c r="P887" s="50"/>
      <c r="Q887" s="50"/>
      <c r="R887" s="50"/>
      <c r="S887" s="50"/>
      <c r="T887" s="50"/>
      <c r="U887" s="50"/>
      <c r="V887" s="50"/>
      <c r="W887" s="50"/>
    </row>
    <row r="888" spans="12:23" x14ac:dyDescent="0.3">
      <c r="L888" s="36"/>
      <c r="M888" s="50"/>
      <c r="N888" s="50"/>
      <c r="O888" s="50"/>
      <c r="P888" s="50"/>
      <c r="Q888" s="50"/>
      <c r="R888" s="50"/>
      <c r="S888" s="50"/>
      <c r="T888" s="50"/>
      <c r="U888" s="50"/>
      <c r="V888" s="50"/>
      <c r="W888" s="50"/>
    </row>
    <row r="889" spans="12:23" x14ac:dyDescent="0.3">
      <c r="L889" s="36"/>
      <c r="M889" s="50"/>
      <c r="N889" s="50"/>
      <c r="O889" s="50"/>
      <c r="P889" s="50"/>
      <c r="Q889" s="50"/>
      <c r="R889" s="50"/>
      <c r="S889" s="50"/>
      <c r="T889" s="50"/>
      <c r="U889" s="50"/>
      <c r="V889" s="50"/>
      <c r="W889" s="50"/>
    </row>
    <row r="890" spans="12:23" x14ac:dyDescent="0.3">
      <c r="L890" s="36"/>
      <c r="M890" s="50"/>
      <c r="N890" s="50"/>
      <c r="O890" s="50"/>
      <c r="P890" s="50"/>
      <c r="Q890" s="50"/>
      <c r="R890" s="50"/>
      <c r="S890" s="50"/>
      <c r="T890" s="50"/>
      <c r="U890" s="50"/>
      <c r="V890" s="50"/>
      <c r="W890" s="50"/>
    </row>
    <row r="891" spans="12:23" x14ac:dyDescent="0.3">
      <c r="L891" s="36"/>
      <c r="M891" s="50"/>
      <c r="N891" s="50"/>
      <c r="O891" s="50"/>
      <c r="P891" s="50"/>
      <c r="Q891" s="50"/>
      <c r="R891" s="50"/>
      <c r="S891" s="50"/>
      <c r="T891" s="50"/>
      <c r="U891" s="50"/>
      <c r="V891" s="50"/>
      <c r="W891" s="50"/>
    </row>
    <row r="892" spans="12:23" x14ac:dyDescent="0.3">
      <c r="L892" s="36"/>
      <c r="M892" s="50"/>
      <c r="N892" s="50"/>
      <c r="O892" s="50"/>
      <c r="P892" s="50"/>
      <c r="Q892" s="50"/>
      <c r="R892" s="50"/>
      <c r="S892" s="50"/>
      <c r="T892" s="50"/>
      <c r="U892" s="50"/>
      <c r="V892" s="50"/>
      <c r="W892" s="50"/>
    </row>
    <row r="893" spans="12:23" x14ac:dyDescent="0.3">
      <c r="L893" s="36"/>
      <c r="M893" s="50"/>
      <c r="N893" s="50"/>
      <c r="O893" s="50"/>
      <c r="P893" s="50"/>
      <c r="Q893" s="50"/>
      <c r="R893" s="50"/>
      <c r="S893" s="50"/>
      <c r="T893" s="50"/>
      <c r="U893" s="50"/>
      <c r="V893" s="50"/>
      <c r="W893" s="50"/>
    </row>
    <row r="894" spans="12:23" x14ac:dyDescent="0.3">
      <c r="L894" s="36"/>
      <c r="M894" s="50"/>
      <c r="N894" s="50"/>
      <c r="O894" s="50"/>
      <c r="P894" s="50"/>
      <c r="Q894" s="50"/>
      <c r="R894" s="50"/>
      <c r="S894" s="50"/>
      <c r="T894" s="50"/>
      <c r="U894" s="50"/>
      <c r="V894" s="50"/>
      <c r="W894" s="50"/>
    </row>
    <row r="895" spans="12:23" x14ac:dyDescent="0.3">
      <c r="L895" s="36"/>
      <c r="M895" s="50"/>
      <c r="N895" s="50"/>
      <c r="O895" s="50"/>
      <c r="P895" s="50"/>
      <c r="Q895" s="50"/>
      <c r="R895" s="50"/>
      <c r="S895" s="50"/>
      <c r="T895" s="50"/>
      <c r="U895" s="50"/>
      <c r="V895" s="50"/>
      <c r="W895" s="50"/>
    </row>
    <row r="896" spans="12:23" x14ac:dyDescent="0.3">
      <c r="L896" s="36"/>
      <c r="M896" s="50"/>
      <c r="N896" s="50"/>
      <c r="O896" s="50"/>
      <c r="P896" s="50"/>
      <c r="Q896" s="50"/>
      <c r="R896" s="50"/>
      <c r="S896" s="50"/>
      <c r="T896" s="50"/>
      <c r="U896" s="50"/>
      <c r="V896" s="50"/>
      <c r="W896" s="50"/>
    </row>
    <row r="897" spans="12:23" x14ac:dyDescent="0.3">
      <c r="L897" s="36"/>
      <c r="M897" s="50"/>
      <c r="N897" s="50"/>
      <c r="O897" s="50"/>
      <c r="P897" s="50"/>
      <c r="Q897" s="50"/>
      <c r="R897" s="50"/>
      <c r="S897" s="50"/>
      <c r="T897" s="50"/>
      <c r="U897" s="50"/>
      <c r="V897" s="50"/>
      <c r="W897" s="50"/>
    </row>
    <row r="898" spans="12:23" x14ac:dyDescent="0.3">
      <c r="L898" s="36"/>
      <c r="M898" s="50"/>
      <c r="N898" s="50"/>
      <c r="O898" s="50"/>
      <c r="P898" s="50"/>
      <c r="Q898" s="50"/>
      <c r="R898" s="50"/>
      <c r="S898" s="50"/>
      <c r="T898" s="50"/>
      <c r="U898" s="50"/>
      <c r="V898" s="50"/>
      <c r="W898" s="50"/>
    </row>
    <row r="899" spans="12:23" x14ac:dyDescent="0.3">
      <c r="L899" s="36"/>
      <c r="M899" s="50"/>
      <c r="N899" s="50"/>
      <c r="O899" s="50"/>
      <c r="P899" s="50"/>
      <c r="Q899" s="50"/>
      <c r="R899" s="50"/>
      <c r="S899" s="50"/>
      <c r="T899" s="50"/>
      <c r="U899" s="50"/>
      <c r="V899" s="50"/>
      <c r="W899" s="50"/>
    </row>
    <row r="900" spans="12:23" x14ac:dyDescent="0.3">
      <c r="L900" s="36"/>
      <c r="M900" s="50"/>
      <c r="N900" s="50"/>
      <c r="O900" s="50"/>
      <c r="P900" s="50"/>
      <c r="Q900" s="50"/>
      <c r="R900" s="50"/>
      <c r="S900" s="50"/>
      <c r="T900" s="50"/>
      <c r="U900" s="50"/>
      <c r="V900" s="50"/>
      <c r="W900" s="50"/>
    </row>
    <row r="901" spans="12:23" x14ac:dyDescent="0.3">
      <c r="L901" s="36"/>
      <c r="M901" s="50"/>
      <c r="N901" s="50"/>
      <c r="O901" s="50"/>
      <c r="P901" s="50"/>
      <c r="Q901" s="50"/>
      <c r="R901" s="50"/>
      <c r="S901" s="50"/>
      <c r="T901" s="50"/>
      <c r="U901" s="50"/>
      <c r="V901" s="50"/>
      <c r="W901" s="50"/>
    </row>
    <row r="902" spans="12:23" x14ac:dyDescent="0.3">
      <c r="L902" s="36"/>
      <c r="M902" s="50"/>
      <c r="N902" s="50"/>
      <c r="O902" s="50"/>
      <c r="P902" s="50"/>
      <c r="Q902" s="50"/>
      <c r="R902" s="50"/>
      <c r="S902" s="50"/>
      <c r="T902" s="50"/>
      <c r="U902" s="50"/>
      <c r="V902" s="50"/>
      <c r="W902" s="50"/>
    </row>
    <row r="903" spans="12:23" x14ac:dyDescent="0.3">
      <c r="L903" s="36"/>
      <c r="M903" s="50"/>
      <c r="N903" s="50"/>
      <c r="O903" s="50"/>
      <c r="P903" s="50"/>
      <c r="Q903" s="50"/>
      <c r="R903" s="50"/>
      <c r="S903" s="50"/>
      <c r="T903" s="50"/>
      <c r="U903" s="50"/>
      <c r="V903" s="50"/>
      <c r="W903" s="50"/>
    </row>
    <row r="904" spans="12:23" x14ac:dyDescent="0.3">
      <c r="L904" s="36"/>
      <c r="M904" s="50"/>
      <c r="N904" s="50"/>
      <c r="O904" s="50"/>
      <c r="P904" s="50"/>
      <c r="Q904" s="50"/>
      <c r="R904" s="50"/>
      <c r="S904" s="50"/>
      <c r="T904" s="50"/>
      <c r="U904" s="50"/>
      <c r="V904" s="50"/>
      <c r="W904" s="50"/>
    </row>
    <row r="905" spans="12:23" x14ac:dyDescent="0.3">
      <c r="L905" s="36"/>
      <c r="M905" s="50"/>
      <c r="N905" s="50"/>
      <c r="O905" s="50"/>
      <c r="P905" s="50"/>
      <c r="Q905" s="50"/>
      <c r="R905" s="50"/>
      <c r="S905" s="50"/>
      <c r="T905" s="50"/>
      <c r="U905" s="50"/>
      <c r="V905" s="50"/>
      <c r="W905" s="50"/>
    </row>
    <row r="906" spans="12:23" x14ac:dyDescent="0.3">
      <c r="L906" s="36"/>
      <c r="M906" s="50"/>
      <c r="N906" s="50"/>
      <c r="O906" s="50"/>
      <c r="P906" s="50"/>
      <c r="Q906" s="50"/>
      <c r="R906" s="50"/>
      <c r="S906" s="50"/>
      <c r="T906" s="50"/>
      <c r="U906" s="50"/>
      <c r="V906" s="50"/>
      <c r="W906" s="50"/>
    </row>
    <row r="907" spans="12:23" x14ac:dyDescent="0.3">
      <c r="L907" s="36"/>
      <c r="M907" s="50"/>
      <c r="N907" s="50"/>
      <c r="O907" s="50"/>
      <c r="P907" s="50"/>
      <c r="Q907" s="50"/>
      <c r="R907" s="50"/>
      <c r="S907" s="50"/>
      <c r="T907" s="50"/>
      <c r="U907" s="50"/>
      <c r="V907" s="50"/>
      <c r="W907" s="50"/>
    </row>
    <row r="908" spans="12:23" x14ac:dyDescent="0.3">
      <c r="L908" s="36"/>
      <c r="M908" s="50"/>
      <c r="N908" s="50"/>
      <c r="O908" s="50"/>
      <c r="P908" s="50"/>
      <c r="Q908" s="50"/>
      <c r="R908" s="50"/>
      <c r="S908" s="50"/>
      <c r="T908" s="50"/>
      <c r="U908" s="50"/>
      <c r="V908" s="50"/>
      <c r="W908" s="50"/>
    </row>
    <row r="909" spans="12:23" x14ac:dyDescent="0.3">
      <c r="L909" s="36"/>
      <c r="M909" s="50"/>
      <c r="N909" s="50"/>
      <c r="O909" s="50"/>
      <c r="P909" s="50"/>
      <c r="Q909" s="50"/>
      <c r="R909" s="50"/>
      <c r="S909" s="50"/>
      <c r="T909" s="50"/>
      <c r="U909" s="50"/>
      <c r="V909" s="50"/>
      <c r="W909" s="50"/>
    </row>
    <row r="910" spans="12:23" x14ac:dyDescent="0.3">
      <c r="L910" s="36"/>
      <c r="M910" s="50"/>
      <c r="N910" s="50"/>
      <c r="O910" s="50"/>
      <c r="P910" s="50"/>
      <c r="Q910" s="50"/>
      <c r="R910" s="50"/>
      <c r="S910" s="50"/>
      <c r="T910" s="50"/>
      <c r="U910" s="50"/>
      <c r="V910" s="50"/>
      <c r="W910" s="50"/>
    </row>
    <row r="911" spans="12:23" x14ac:dyDescent="0.3">
      <c r="L911" s="36"/>
      <c r="M911" s="50"/>
      <c r="N911" s="50"/>
      <c r="O911" s="50"/>
      <c r="P911" s="50"/>
      <c r="Q911" s="50"/>
      <c r="R911" s="50"/>
      <c r="S911" s="50"/>
      <c r="T911" s="50"/>
      <c r="U911" s="50"/>
      <c r="V911" s="50"/>
      <c r="W911" s="50"/>
    </row>
    <row r="912" spans="12:23" x14ac:dyDescent="0.3">
      <c r="L912" s="36"/>
      <c r="M912" s="50"/>
      <c r="N912" s="50"/>
      <c r="O912" s="50"/>
      <c r="P912" s="50"/>
      <c r="Q912" s="50"/>
      <c r="R912" s="50"/>
      <c r="S912" s="50"/>
      <c r="T912" s="50"/>
      <c r="U912" s="50"/>
      <c r="V912" s="50"/>
      <c r="W912" s="50"/>
    </row>
    <row r="913" spans="12:23" x14ac:dyDescent="0.3">
      <c r="L913" s="36"/>
      <c r="M913" s="50"/>
      <c r="N913" s="50"/>
      <c r="O913" s="50"/>
      <c r="P913" s="50"/>
      <c r="Q913" s="50"/>
      <c r="R913" s="50"/>
      <c r="S913" s="50"/>
      <c r="T913" s="50"/>
      <c r="U913" s="50"/>
      <c r="V913" s="50"/>
      <c r="W913" s="50"/>
    </row>
    <row r="914" spans="12:23" x14ac:dyDescent="0.3">
      <c r="L914" s="36"/>
      <c r="M914" s="50"/>
      <c r="N914" s="50"/>
      <c r="O914" s="50"/>
      <c r="P914" s="50"/>
      <c r="Q914" s="50"/>
      <c r="R914" s="50"/>
      <c r="S914" s="50"/>
      <c r="T914" s="50"/>
      <c r="U914" s="50"/>
      <c r="V914" s="50"/>
      <c r="W914" s="50"/>
    </row>
    <row r="915" spans="12:23" x14ac:dyDescent="0.3">
      <c r="L915" s="36"/>
      <c r="M915" s="50"/>
      <c r="N915" s="50"/>
      <c r="O915" s="50"/>
      <c r="P915" s="50"/>
      <c r="Q915" s="50"/>
      <c r="R915" s="50"/>
      <c r="S915" s="50"/>
      <c r="T915" s="50"/>
      <c r="U915" s="50"/>
      <c r="V915" s="50"/>
      <c r="W915" s="50"/>
    </row>
    <row r="916" spans="12:23" x14ac:dyDescent="0.3">
      <c r="L916" s="36"/>
      <c r="M916" s="50"/>
      <c r="N916" s="50"/>
      <c r="O916" s="50"/>
      <c r="P916" s="50"/>
      <c r="Q916" s="50"/>
      <c r="R916" s="50"/>
      <c r="S916" s="50"/>
      <c r="T916" s="50"/>
      <c r="U916" s="50"/>
      <c r="V916" s="50"/>
      <c r="W916" s="50"/>
    </row>
    <row r="917" spans="12:23" x14ac:dyDescent="0.3">
      <c r="L917" s="36"/>
      <c r="M917" s="50"/>
      <c r="N917" s="50"/>
      <c r="O917" s="50"/>
      <c r="P917" s="50"/>
      <c r="Q917" s="50"/>
      <c r="R917" s="50"/>
      <c r="S917" s="50"/>
      <c r="T917" s="50"/>
      <c r="U917" s="50"/>
      <c r="V917" s="50"/>
      <c r="W917" s="50"/>
    </row>
    <row r="918" spans="12:23" x14ac:dyDescent="0.3">
      <c r="L918" s="36"/>
      <c r="M918" s="50"/>
      <c r="N918" s="50"/>
      <c r="O918" s="50"/>
      <c r="P918" s="50"/>
      <c r="Q918" s="50"/>
      <c r="R918" s="50"/>
      <c r="S918" s="50"/>
      <c r="T918" s="50"/>
      <c r="U918" s="50"/>
      <c r="V918" s="50"/>
      <c r="W918" s="50"/>
    </row>
    <row r="919" spans="12:23" x14ac:dyDescent="0.3">
      <c r="L919" s="36"/>
      <c r="M919" s="50"/>
      <c r="N919" s="50"/>
      <c r="O919" s="50"/>
      <c r="P919" s="50"/>
      <c r="Q919" s="50"/>
      <c r="R919" s="50"/>
      <c r="S919" s="50"/>
      <c r="T919" s="50"/>
      <c r="U919" s="50"/>
      <c r="V919" s="50"/>
      <c r="W919" s="50"/>
    </row>
    <row r="920" spans="12:23" x14ac:dyDescent="0.3">
      <c r="L920" s="36"/>
      <c r="M920" s="50"/>
      <c r="N920" s="50"/>
      <c r="O920" s="50"/>
      <c r="P920" s="50"/>
      <c r="Q920" s="50"/>
      <c r="R920" s="50"/>
      <c r="S920" s="50"/>
      <c r="T920" s="50"/>
      <c r="U920" s="50"/>
      <c r="V920" s="50"/>
      <c r="W920" s="50"/>
    </row>
    <row r="921" spans="12:23" x14ac:dyDescent="0.3">
      <c r="L921" s="36"/>
      <c r="M921" s="50"/>
      <c r="N921" s="50"/>
      <c r="O921" s="50"/>
      <c r="P921" s="50"/>
      <c r="Q921" s="50"/>
      <c r="R921" s="50"/>
      <c r="S921" s="50"/>
      <c r="T921" s="50"/>
      <c r="U921" s="50"/>
      <c r="V921" s="50"/>
      <c r="W921" s="50"/>
    </row>
    <row r="922" spans="12:23" x14ac:dyDescent="0.3">
      <c r="L922" s="36"/>
      <c r="M922" s="50"/>
      <c r="N922" s="50"/>
      <c r="O922" s="50"/>
      <c r="P922" s="50"/>
      <c r="Q922" s="50"/>
      <c r="R922" s="50"/>
      <c r="S922" s="50"/>
      <c r="T922" s="50"/>
      <c r="U922" s="50"/>
      <c r="V922" s="50"/>
      <c r="W922" s="50"/>
    </row>
    <row r="923" spans="12:23" x14ac:dyDescent="0.3">
      <c r="L923" s="36"/>
      <c r="M923" s="50"/>
      <c r="N923" s="50"/>
      <c r="O923" s="50"/>
      <c r="P923" s="50"/>
      <c r="Q923" s="50"/>
      <c r="R923" s="50"/>
      <c r="S923" s="50"/>
      <c r="T923" s="50"/>
      <c r="U923" s="50"/>
      <c r="V923" s="50"/>
      <c r="W923" s="50"/>
    </row>
    <row r="924" spans="12:23" x14ac:dyDescent="0.3">
      <c r="L924" s="36"/>
      <c r="M924" s="50"/>
      <c r="N924" s="50"/>
      <c r="O924" s="50"/>
      <c r="P924" s="50"/>
      <c r="Q924" s="50"/>
      <c r="R924" s="50"/>
      <c r="S924" s="50"/>
      <c r="T924" s="50"/>
      <c r="U924" s="50"/>
      <c r="V924" s="50"/>
      <c r="W924" s="50"/>
    </row>
    <row r="925" spans="12:23" x14ac:dyDescent="0.3">
      <c r="L925" s="36"/>
      <c r="M925" s="50"/>
      <c r="N925" s="50"/>
      <c r="O925" s="50"/>
      <c r="P925" s="50"/>
      <c r="Q925" s="50"/>
      <c r="R925" s="50"/>
      <c r="S925" s="50"/>
      <c r="T925" s="50"/>
      <c r="U925" s="50"/>
      <c r="V925" s="50"/>
      <c r="W925" s="50"/>
    </row>
    <row r="926" spans="12:23" x14ac:dyDescent="0.3">
      <c r="L926" s="36"/>
      <c r="M926" s="50"/>
      <c r="N926" s="50"/>
      <c r="O926" s="50"/>
      <c r="P926" s="50"/>
      <c r="Q926" s="50"/>
      <c r="R926" s="50"/>
      <c r="S926" s="50"/>
      <c r="T926" s="50"/>
      <c r="U926" s="50"/>
      <c r="V926" s="50"/>
      <c r="W926" s="50"/>
    </row>
    <row r="927" spans="12:23" x14ac:dyDescent="0.3">
      <c r="L927" s="36"/>
      <c r="M927" s="50"/>
      <c r="N927" s="50"/>
      <c r="O927" s="50"/>
      <c r="P927" s="50"/>
      <c r="Q927" s="50"/>
      <c r="R927" s="50"/>
      <c r="S927" s="50"/>
      <c r="T927" s="50"/>
      <c r="U927" s="50"/>
      <c r="V927" s="50"/>
      <c r="W927" s="50"/>
    </row>
    <row r="928" spans="12:23" x14ac:dyDescent="0.3">
      <c r="L928" s="36"/>
      <c r="M928" s="50"/>
      <c r="N928" s="50"/>
      <c r="O928" s="50"/>
      <c r="P928" s="50"/>
      <c r="Q928" s="50"/>
      <c r="R928" s="50"/>
      <c r="S928" s="50"/>
      <c r="T928" s="50"/>
      <c r="U928" s="50"/>
      <c r="V928" s="50"/>
      <c r="W928" s="50"/>
    </row>
    <row r="929" spans="12:23" x14ac:dyDescent="0.3">
      <c r="L929" s="36"/>
      <c r="M929" s="50"/>
      <c r="N929" s="50"/>
      <c r="O929" s="50"/>
      <c r="P929" s="50"/>
      <c r="Q929" s="50"/>
      <c r="R929" s="50"/>
      <c r="S929" s="50"/>
      <c r="T929" s="50"/>
      <c r="U929" s="50"/>
      <c r="V929" s="50"/>
      <c r="W929" s="50"/>
    </row>
    <row r="930" spans="12:23" x14ac:dyDescent="0.3">
      <c r="L930" s="36"/>
      <c r="M930" s="50"/>
      <c r="N930" s="50"/>
      <c r="O930" s="50"/>
      <c r="P930" s="50"/>
      <c r="Q930" s="50"/>
      <c r="R930" s="50"/>
      <c r="S930" s="50"/>
      <c r="T930" s="50"/>
      <c r="U930" s="50"/>
      <c r="V930" s="50"/>
      <c r="W930" s="50"/>
    </row>
    <row r="931" spans="12:23" x14ac:dyDescent="0.3">
      <c r="L931" s="36"/>
      <c r="M931" s="50"/>
      <c r="N931" s="50"/>
      <c r="O931" s="50"/>
      <c r="P931" s="50"/>
      <c r="Q931" s="50"/>
      <c r="R931" s="50"/>
      <c r="S931" s="50"/>
      <c r="T931" s="50"/>
      <c r="U931" s="50"/>
      <c r="V931" s="50"/>
      <c r="W931" s="50"/>
    </row>
    <row r="932" spans="12:23" x14ac:dyDescent="0.3">
      <c r="L932" s="36"/>
      <c r="M932" s="50"/>
      <c r="N932" s="50"/>
      <c r="O932" s="50"/>
      <c r="P932" s="50"/>
      <c r="Q932" s="50"/>
      <c r="R932" s="50"/>
      <c r="S932" s="50"/>
      <c r="T932" s="50"/>
      <c r="U932" s="50"/>
      <c r="V932" s="50"/>
      <c r="W932" s="50"/>
    </row>
    <row r="933" spans="12:23" x14ac:dyDescent="0.3">
      <c r="L933" s="36"/>
      <c r="M933" s="50"/>
      <c r="N933" s="50"/>
      <c r="O933" s="50"/>
      <c r="P933" s="50"/>
      <c r="Q933" s="50"/>
      <c r="R933" s="50"/>
      <c r="S933" s="50"/>
      <c r="T933" s="50"/>
      <c r="U933" s="50"/>
      <c r="V933" s="50"/>
      <c r="W933" s="50"/>
    </row>
    <row r="934" spans="12:23" x14ac:dyDescent="0.3">
      <c r="L934" s="36"/>
      <c r="M934" s="50"/>
      <c r="N934" s="50"/>
      <c r="O934" s="50"/>
      <c r="P934" s="50"/>
      <c r="Q934" s="50"/>
      <c r="R934" s="50"/>
      <c r="S934" s="50"/>
      <c r="T934" s="50"/>
      <c r="U934" s="50"/>
      <c r="V934" s="50"/>
      <c r="W934" s="50"/>
    </row>
    <row r="935" spans="12:23" x14ac:dyDescent="0.3">
      <c r="L935" s="36"/>
      <c r="M935" s="50"/>
      <c r="N935" s="50"/>
      <c r="O935" s="50"/>
      <c r="P935" s="50"/>
      <c r="Q935" s="50"/>
      <c r="R935" s="50"/>
      <c r="S935" s="50"/>
      <c r="T935" s="50"/>
      <c r="U935" s="50"/>
      <c r="V935" s="50"/>
      <c r="W935" s="50"/>
    </row>
    <row r="936" spans="12:23" x14ac:dyDescent="0.3">
      <c r="L936" s="36"/>
      <c r="M936" s="50"/>
      <c r="N936" s="50"/>
      <c r="O936" s="50"/>
      <c r="P936" s="50"/>
      <c r="Q936" s="50"/>
      <c r="R936" s="50"/>
      <c r="S936" s="50"/>
      <c r="T936" s="50"/>
      <c r="U936" s="50"/>
      <c r="V936" s="50"/>
      <c r="W936" s="50"/>
    </row>
    <row r="937" spans="12:23" x14ac:dyDescent="0.3">
      <c r="L937" s="36"/>
      <c r="M937" s="50"/>
      <c r="N937" s="50"/>
      <c r="O937" s="50"/>
      <c r="P937" s="50"/>
      <c r="Q937" s="50"/>
      <c r="R937" s="50"/>
      <c r="S937" s="50"/>
      <c r="T937" s="50"/>
      <c r="U937" s="50"/>
      <c r="V937" s="50"/>
      <c r="W937" s="50"/>
    </row>
    <row r="938" spans="12:23" x14ac:dyDescent="0.3">
      <c r="L938" s="36"/>
      <c r="M938" s="50"/>
      <c r="N938" s="50"/>
      <c r="O938" s="50"/>
      <c r="P938" s="50"/>
      <c r="Q938" s="50"/>
      <c r="R938" s="50"/>
      <c r="S938" s="50"/>
      <c r="T938" s="50"/>
      <c r="U938" s="50"/>
      <c r="V938" s="50"/>
      <c r="W938" s="50"/>
    </row>
    <row r="939" spans="12:23" x14ac:dyDescent="0.3">
      <c r="L939" s="36"/>
      <c r="M939" s="50"/>
      <c r="N939" s="50"/>
      <c r="O939" s="50"/>
      <c r="P939" s="50"/>
      <c r="Q939" s="50"/>
      <c r="R939" s="50"/>
      <c r="S939" s="50"/>
      <c r="T939" s="50"/>
      <c r="U939" s="50"/>
      <c r="V939" s="50"/>
      <c r="W939" s="50"/>
    </row>
    <row r="940" spans="12:23" x14ac:dyDescent="0.3">
      <c r="L940" s="36"/>
      <c r="M940" s="50"/>
      <c r="N940" s="50"/>
      <c r="O940" s="50"/>
      <c r="P940" s="50"/>
      <c r="Q940" s="50"/>
      <c r="R940" s="50"/>
      <c r="S940" s="50"/>
      <c r="T940" s="50"/>
      <c r="U940" s="50"/>
      <c r="V940" s="50"/>
      <c r="W940" s="50"/>
    </row>
    <row r="941" spans="12:23" x14ac:dyDescent="0.3">
      <c r="L941" s="36"/>
      <c r="M941" s="50"/>
      <c r="N941" s="50"/>
      <c r="O941" s="50"/>
      <c r="P941" s="50"/>
      <c r="Q941" s="50"/>
      <c r="R941" s="50"/>
      <c r="S941" s="50"/>
      <c r="T941" s="50"/>
      <c r="U941" s="50"/>
      <c r="V941" s="50"/>
      <c r="W941" s="50"/>
    </row>
    <row r="942" spans="12:23" x14ac:dyDescent="0.3">
      <c r="L942" s="36"/>
      <c r="M942" s="50"/>
      <c r="N942" s="50"/>
      <c r="O942" s="50"/>
      <c r="P942" s="50"/>
      <c r="Q942" s="50"/>
      <c r="R942" s="50"/>
      <c r="S942" s="50"/>
      <c r="T942" s="50"/>
      <c r="U942" s="50"/>
      <c r="V942" s="50"/>
      <c r="W942" s="50"/>
    </row>
    <row r="943" spans="12:23" x14ac:dyDescent="0.3">
      <c r="L943" s="36"/>
      <c r="M943" s="50"/>
      <c r="N943" s="50"/>
      <c r="O943" s="50"/>
      <c r="P943" s="50"/>
      <c r="Q943" s="50"/>
      <c r="R943" s="50"/>
      <c r="S943" s="50"/>
      <c r="T943" s="50"/>
      <c r="U943" s="50"/>
      <c r="V943" s="50"/>
      <c r="W943" s="50"/>
    </row>
    <row r="944" spans="12:23" x14ac:dyDescent="0.3">
      <c r="L944" s="36"/>
      <c r="M944" s="50"/>
      <c r="N944" s="50"/>
      <c r="O944" s="50"/>
      <c r="P944" s="50"/>
      <c r="Q944" s="50"/>
      <c r="R944" s="50"/>
      <c r="S944" s="50"/>
      <c r="T944" s="50"/>
      <c r="U944" s="50"/>
      <c r="V944" s="50"/>
      <c r="W944" s="50"/>
    </row>
    <row r="945" spans="12:23" x14ac:dyDescent="0.3">
      <c r="L945" s="36"/>
      <c r="M945" s="50"/>
      <c r="N945" s="50"/>
      <c r="O945" s="50"/>
      <c r="P945" s="50"/>
      <c r="Q945" s="50"/>
      <c r="R945" s="50"/>
      <c r="S945" s="50"/>
      <c r="T945" s="50"/>
      <c r="U945" s="50"/>
      <c r="V945" s="50"/>
      <c r="W945" s="50"/>
    </row>
    <row r="946" spans="12:23" x14ac:dyDescent="0.3">
      <c r="L946" s="36"/>
      <c r="M946" s="50"/>
      <c r="N946" s="50"/>
      <c r="O946" s="50"/>
      <c r="P946" s="50"/>
      <c r="Q946" s="50"/>
      <c r="R946" s="50"/>
      <c r="S946" s="50"/>
      <c r="T946" s="50"/>
      <c r="U946" s="50"/>
      <c r="V946" s="50"/>
      <c r="W946" s="50"/>
    </row>
    <row r="947" spans="12:23" x14ac:dyDescent="0.3">
      <c r="L947" s="36"/>
      <c r="M947" s="50"/>
      <c r="N947" s="50"/>
      <c r="O947" s="50"/>
      <c r="P947" s="50"/>
      <c r="Q947" s="50"/>
      <c r="R947" s="50"/>
      <c r="S947" s="50"/>
      <c r="T947" s="50"/>
      <c r="U947" s="50"/>
      <c r="V947" s="50"/>
      <c r="W947" s="50"/>
    </row>
    <row r="948" spans="12:23" x14ac:dyDescent="0.3">
      <c r="L948" s="36"/>
      <c r="M948" s="50"/>
      <c r="N948" s="50"/>
      <c r="O948" s="50"/>
      <c r="P948" s="50"/>
      <c r="Q948" s="50"/>
      <c r="R948" s="50"/>
      <c r="S948" s="50"/>
      <c r="T948" s="50"/>
      <c r="U948" s="50"/>
      <c r="V948" s="50"/>
      <c r="W948" s="50"/>
    </row>
    <row r="949" spans="12:23" x14ac:dyDescent="0.3">
      <c r="L949" s="36"/>
      <c r="M949" s="50"/>
      <c r="N949" s="50"/>
      <c r="O949" s="50"/>
      <c r="P949" s="50"/>
      <c r="Q949" s="50"/>
      <c r="R949" s="50"/>
      <c r="S949" s="50"/>
      <c r="T949" s="50"/>
      <c r="U949" s="50"/>
      <c r="V949" s="50"/>
      <c r="W949" s="50"/>
    </row>
    <row r="950" spans="12:23" x14ac:dyDescent="0.3">
      <c r="L950" s="36"/>
      <c r="M950" s="50"/>
      <c r="N950" s="50"/>
      <c r="O950" s="50"/>
      <c r="P950" s="50"/>
      <c r="Q950" s="50"/>
      <c r="R950" s="50"/>
      <c r="S950" s="50"/>
      <c r="T950" s="50"/>
      <c r="U950" s="50"/>
      <c r="V950" s="50"/>
      <c r="W950" s="50"/>
    </row>
    <row r="951" spans="12:23" x14ac:dyDescent="0.3">
      <c r="L951" s="36"/>
      <c r="M951" s="50"/>
      <c r="N951" s="50"/>
      <c r="O951" s="50"/>
      <c r="P951" s="50"/>
      <c r="Q951" s="50"/>
      <c r="R951" s="50"/>
      <c r="S951" s="50"/>
      <c r="T951" s="50"/>
      <c r="U951" s="50"/>
      <c r="V951" s="50"/>
      <c r="W951" s="50"/>
    </row>
    <row r="952" spans="12:23" x14ac:dyDescent="0.3">
      <c r="L952" s="36"/>
      <c r="M952" s="50"/>
      <c r="N952" s="50"/>
      <c r="O952" s="50"/>
      <c r="P952" s="50"/>
      <c r="Q952" s="50"/>
      <c r="R952" s="50"/>
      <c r="S952" s="50"/>
      <c r="T952" s="50"/>
      <c r="U952" s="50"/>
      <c r="V952" s="50"/>
      <c r="W952" s="50"/>
    </row>
    <row r="953" spans="12:23" x14ac:dyDescent="0.3">
      <c r="L953" s="36"/>
      <c r="M953" s="50"/>
      <c r="N953" s="50"/>
      <c r="O953" s="50"/>
      <c r="P953" s="50"/>
      <c r="Q953" s="50"/>
      <c r="R953" s="50"/>
      <c r="S953" s="50"/>
      <c r="T953" s="50"/>
      <c r="U953" s="50"/>
      <c r="V953" s="50"/>
      <c r="W953" s="50"/>
    </row>
    <row r="954" spans="12:23" x14ac:dyDescent="0.3">
      <c r="L954" s="36"/>
      <c r="M954" s="50"/>
      <c r="N954" s="50"/>
      <c r="O954" s="50"/>
      <c r="P954" s="50"/>
      <c r="Q954" s="50"/>
      <c r="R954" s="50"/>
      <c r="S954" s="50"/>
      <c r="T954" s="50"/>
      <c r="U954" s="50"/>
      <c r="V954" s="50"/>
      <c r="W954" s="50"/>
    </row>
    <row r="955" spans="12:23" x14ac:dyDescent="0.3">
      <c r="L955" s="36"/>
      <c r="M955" s="50"/>
      <c r="N955" s="50"/>
      <c r="O955" s="50"/>
      <c r="P955" s="50"/>
      <c r="Q955" s="50"/>
      <c r="R955" s="50"/>
      <c r="S955" s="50"/>
      <c r="T955" s="50"/>
      <c r="U955" s="50"/>
      <c r="V955" s="50"/>
      <c r="W955" s="50"/>
    </row>
    <row r="956" spans="12:23" x14ac:dyDescent="0.3">
      <c r="L956" s="36"/>
      <c r="M956" s="50"/>
      <c r="N956" s="50"/>
      <c r="O956" s="50"/>
      <c r="P956" s="50"/>
      <c r="Q956" s="50"/>
      <c r="R956" s="50"/>
      <c r="S956" s="50"/>
      <c r="T956" s="50"/>
      <c r="U956" s="50"/>
      <c r="V956" s="50"/>
      <c r="W956" s="50"/>
    </row>
    <row r="957" spans="12:23" x14ac:dyDescent="0.3">
      <c r="L957" s="36"/>
      <c r="M957" s="50"/>
      <c r="N957" s="50"/>
      <c r="O957" s="50"/>
      <c r="P957" s="50"/>
      <c r="Q957" s="50"/>
      <c r="R957" s="50"/>
      <c r="S957" s="50"/>
      <c r="T957" s="50"/>
      <c r="U957" s="50"/>
      <c r="V957" s="50"/>
      <c r="W957" s="50"/>
    </row>
    <row r="958" spans="12:23" x14ac:dyDescent="0.3">
      <c r="L958" s="36"/>
      <c r="M958" s="50"/>
      <c r="N958" s="50"/>
      <c r="O958" s="50"/>
      <c r="P958" s="50"/>
      <c r="Q958" s="50"/>
      <c r="R958" s="50"/>
      <c r="S958" s="50"/>
      <c r="T958" s="50"/>
      <c r="U958" s="50"/>
      <c r="V958" s="50"/>
      <c r="W958" s="50"/>
    </row>
    <row r="959" spans="12:23" x14ac:dyDescent="0.3">
      <c r="L959" s="36"/>
      <c r="M959" s="50"/>
      <c r="N959" s="50"/>
      <c r="O959" s="50"/>
      <c r="P959" s="50"/>
      <c r="Q959" s="50"/>
      <c r="R959" s="50"/>
      <c r="S959" s="50"/>
      <c r="T959" s="50"/>
      <c r="U959" s="50"/>
      <c r="V959" s="50"/>
      <c r="W959" s="50"/>
    </row>
    <row r="960" spans="12:23" x14ac:dyDescent="0.3">
      <c r="L960" s="36"/>
      <c r="M960" s="50"/>
      <c r="N960" s="50"/>
      <c r="O960" s="50"/>
      <c r="P960" s="50"/>
      <c r="Q960" s="50"/>
      <c r="R960" s="50"/>
      <c r="S960" s="50"/>
      <c r="T960" s="50"/>
      <c r="U960" s="50"/>
      <c r="V960" s="50"/>
      <c r="W960" s="50"/>
    </row>
    <row r="961" spans="12:23" x14ac:dyDescent="0.3">
      <c r="L961" s="36"/>
      <c r="M961" s="50"/>
      <c r="N961" s="50"/>
      <c r="O961" s="50"/>
      <c r="P961" s="50"/>
      <c r="Q961" s="50"/>
      <c r="R961" s="50"/>
      <c r="S961" s="50"/>
      <c r="T961" s="50"/>
      <c r="U961" s="50"/>
      <c r="V961" s="50"/>
      <c r="W961" s="50"/>
    </row>
    <row r="962" spans="12:23" x14ac:dyDescent="0.3">
      <c r="L962" s="36"/>
      <c r="M962" s="50"/>
      <c r="N962" s="50"/>
      <c r="O962" s="50"/>
      <c r="P962" s="50"/>
      <c r="Q962" s="50"/>
      <c r="R962" s="50"/>
      <c r="S962" s="50"/>
      <c r="T962" s="50"/>
      <c r="U962" s="50"/>
      <c r="V962" s="50"/>
      <c r="W962" s="50"/>
    </row>
    <row r="963" spans="12:23" x14ac:dyDescent="0.3">
      <c r="L963" s="36"/>
      <c r="M963" s="50"/>
      <c r="N963" s="50"/>
      <c r="O963" s="50"/>
      <c r="P963" s="50"/>
      <c r="Q963" s="50"/>
      <c r="R963" s="50"/>
      <c r="S963" s="50"/>
      <c r="T963" s="50"/>
      <c r="U963" s="50"/>
      <c r="V963" s="50"/>
      <c r="W963" s="50"/>
    </row>
    <row r="964" spans="12:23" x14ac:dyDescent="0.3">
      <c r="L964" s="36"/>
      <c r="M964" s="50"/>
      <c r="N964" s="50"/>
      <c r="O964" s="50"/>
      <c r="P964" s="50"/>
      <c r="Q964" s="50"/>
      <c r="R964" s="50"/>
      <c r="S964" s="50"/>
      <c r="T964" s="50"/>
      <c r="U964" s="50"/>
      <c r="V964" s="50"/>
      <c r="W964" s="50"/>
    </row>
    <row r="965" spans="12:23" x14ac:dyDescent="0.3">
      <c r="L965" s="36"/>
      <c r="M965" s="50"/>
      <c r="N965" s="50"/>
      <c r="O965" s="50"/>
      <c r="P965" s="50"/>
      <c r="Q965" s="50"/>
      <c r="R965" s="50"/>
      <c r="S965" s="50"/>
      <c r="T965" s="50"/>
      <c r="U965" s="50"/>
      <c r="V965" s="50"/>
      <c r="W965" s="50"/>
    </row>
    <row r="966" spans="12:23" x14ac:dyDescent="0.3">
      <c r="L966" s="36"/>
      <c r="M966" s="50"/>
      <c r="N966" s="50"/>
      <c r="O966" s="50"/>
      <c r="P966" s="50"/>
      <c r="Q966" s="50"/>
      <c r="R966" s="50"/>
      <c r="S966" s="50"/>
      <c r="T966" s="50"/>
      <c r="U966" s="50"/>
      <c r="V966" s="50"/>
      <c r="W966" s="50"/>
    </row>
    <row r="967" spans="12:23" x14ac:dyDescent="0.3">
      <c r="L967" s="36"/>
      <c r="M967" s="50"/>
      <c r="N967" s="50"/>
      <c r="O967" s="50"/>
      <c r="P967" s="50"/>
      <c r="Q967" s="50"/>
      <c r="R967" s="50"/>
      <c r="S967" s="50"/>
      <c r="T967" s="50"/>
      <c r="U967" s="50"/>
      <c r="V967" s="50"/>
      <c r="W967" s="50"/>
    </row>
    <row r="968" spans="12:23" x14ac:dyDescent="0.3">
      <c r="L968" s="36"/>
      <c r="M968" s="50"/>
      <c r="N968" s="50"/>
      <c r="O968" s="50"/>
      <c r="P968" s="50"/>
      <c r="Q968" s="50"/>
      <c r="R968" s="50"/>
      <c r="S968" s="50"/>
      <c r="T968" s="50"/>
      <c r="U968" s="50"/>
      <c r="V968" s="50"/>
      <c r="W968" s="50"/>
    </row>
    <row r="969" spans="12:23" x14ac:dyDescent="0.3">
      <c r="L969" s="36"/>
      <c r="M969" s="50"/>
      <c r="N969" s="50"/>
      <c r="O969" s="50"/>
      <c r="P969" s="50"/>
      <c r="Q969" s="50"/>
      <c r="R969" s="50"/>
      <c r="S969" s="50"/>
      <c r="T969" s="50"/>
      <c r="U969" s="50"/>
      <c r="V969" s="50"/>
      <c r="W969" s="50"/>
    </row>
    <row r="970" spans="12:23" x14ac:dyDescent="0.3">
      <c r="L970" s="36"/>
      <c r="M970" s="50"/>
      <c r="N970" s="50"/>
      <c r="O970" s="50"/>
      <c r="P970" s="50"/>
      <c r="Q970" s="50"/>
      <c r="R970" s="50"/>
      <c r="S970" s="50"/>
      <c r="T970" s="50"/>
      <c r="U970" s="50"/>
      <c r="V970" s="50"/>
      <c r="W970" s="50"/>
    </row>
    <row r="971" spans="12:23" x14ac:dyDescent="0.3">
      <c r="L971" s="36"/>
      <c r="M971" s="50"/>
      <c r="N971" s="50"/>
      <c r="O971" s="50"/>
      <c r="P971" s="50"/>
      <c r="Q971" s="50"/>
      <c r="R971" s="50"/>
      <c r="S971" s="50"/>
      <c r="T971" s="50"/>
      <c r="U971" s="50"/>
      <c r="V971" s="50"/>
      <c r="W971" s="50"/>
    </row>
    <row r="972" spans="12:23" x14ac:dyDescent="0.3">
      <c r="L972" s="36"/>
      <c r="M972" s="50"/>
      <c r="N972" s="50"/>
      <c r="O972" s="50"/>
      <c r="P972" s="50"/>
      <c r="Q972" s="50"/>
      <c r="R972" s="50"/>
      <c r="S972" s="50"/>
      <c r="T972" s="50"/>
      <c r="U972" s="50"/>
      <c r="V972" s="50"/>
      <c r="W972" s="50"/>
    </row>
    <row r="973" spans="12:23" x14ac:dyDescent="0.3">
      <c r="L973" s="36"/>
      <c r="M973" s="50"/>
      <c r="N973" s="50"/>
      <c r="O973" s="50"/>
      <c r="P973" s="50"/>
      <c r="Q973" s="50"/>
      <c r="R973" s="50"/>
      <c r="S973" s="50"/>
      <c r="T973" s="50"/>
      <c r="U973" s="50"/>
      <c r="V973" s="50"/>
      <c r="W973" s="50"/>
    </row>
    <row r="974" spans="12:23" x14ac:dyDescent="0.3">
      <c r="L974" s="36"/>
      <c r="M974" s="50"/>
      <c r="N974" s="50"/>
      <c r="O974" s="50"/>
      <c r="P974" s="50"/>
      <c r="Q974" s="50"/>
      <c r="R974" s="50"/>
      <c r="S974" s="50"/>
      <c r="T974" s="50"/>
      <c r="U974" s="50"/>
      <c r="V974" s="50"/>
      <c r="W974" s="50"/>
    </row>
    <row r="975" spans="12:23" x14ac:dyDescent="0.3">
      <c r="L975" s="36"/>
      <c r="M975" s="50"/>
      <c r="N975" s="50"/>
      <c r="O975" s="50"/>
      <c r="P975" s="50"/>
      <c r="Q975" s="50"/>
      <c r="R975" s="50"/>
      <c r="S975" s="50"/>
      <c r="T975" s="50"/>
      <c r="U975" s="50"/>
      <c r="V975" s="50"/>
      <c r="W975" s="50"/>
    </row>
    <row r="976" spans="12:23" x14ac:dyDescent="0.3">
      <c r="L976" s="36"/>
      <c r="M976" s="50"/>
      <c r="N976" s="50"/>
      <c r="O976" s="50"/>
      <c r="P976" s="50"/>
      <c r="Q976" s="50"/>
      <c r="R976" s="50"/>
      <c r="S976" s="50"/>
      <c r="T976" s="50"/>
      <c r="U976" s="50"/>
      <c r="V976" s="50"/>
      <c r="W976" s="50"/>
    </row>
    <row r="977" spans="12:23" x14ac:dyDescent="0.3">
      <c r="L977" s="36"/>
      <c r="M977" s="50"/>
      <c r="N977" s="50"/>
      <c r="O977" s="50"/>
      <c r="P977" s="50"/>
      <c r="Q977" s="50"/>
      <c r="R977" s="50"/>
      <c r="S977" s="50"/>
      <c r="T977" s="50"/>
      <c r="U977" s="50"/>
      <c r="V977" s="50"/>
      <c r="W977" s="50"/>
    </row>
    <row r="978" spans="12:23" x14ac:dyDescent="0.3">
      <c r="L978" s="36"/>
      <c r="M978" s="50"/>
      <c r="N978" s="50"/>
      <c r="O978" s="50"/>
      <c r="P978" s="50"/>
      <c r="Q978" s="50"/>
      <c r="R978" s="50"/>
      <c r="S978" s="50"/>
      <c r="T978" s="50"/>
      <c r="U978" s="50"/>
      <c r="V978" s="50"/>
      <c r="W978" s="50"/>
    </row>
    <row r="979" spans="12:23" x14ac:dyDescent="0.3">
      <c r="L979" s="36"/>
      <c r="M979" s="50"/>
      <c r="N979" s="50"/>
      <c r="O979" s="50"/>
      <c r="P979" s="50"/>
      <c r="Q979" s="50"/>
      <c r="R979" s="50"/>
      <c r="S979" s="50"/>
      <c r="T979" s="50"/>
      <c r="U979" s="50"/>
      <c r="V979" s="50"/>
      <c r="W979" s="50"/>
    </row>
    <row r="980" spans="12:23" x14ac:dyDescent="0.3">
      <c r="L980" s="36"/>
      <c r="M980" s="50"/>
      <c r="N980" s="50"/>
      <c r="O980" s="50"/>
      <c r="P980" s="50"/>
      <c r="Q980" s="50"/>
      <c r="R980" s="50"/>
      <c r="S980" s="50"/>
      <c r="T980" s="50"/>
      <c r="U980" s="50"/>
      <c r="V980" s="50"/>
      <c r="W980" s="50"/>
    </row>
    <row r="981" spans="12:23" x14ac:dyDescent="0.3">
      <c r="L981" s="36"/>
      <c r="M981" s="50"/>
      <c r="N981" s="50"/>
      <c r="O981" s="50"/>
      <c r="P981" s="50"/>
      <c r="Q981" s="50"/>
      <c r="R981" s="50"/>
      <c r="S981" s="50"/>
      <c r="T981" s="50"/>
      <c r="U981" s="50"/>
      <c r="V981" s="50"/>
      <c r="W981" s="50"/>
    </row>
    <row r="982" spans="12:23" x14ac:dyDescent="0.3">
      <c r="L982" s="36"/>
      <c r="M982" s="50"/>
      <c r="N982" s="50"/>
      <c r="O982" s="50"/>
      <c r="P982" s="50"/>
      <c r="Q982" s="50"/>
      <c r="R982" s="50"/>
      <c r="S982" s="50"/>
      <c r="T982" s="50"/>
      <c r="U982" s="50"/>
      <c r="V982" s="50"/>
      <c r="W982" s="50"/>
    </row>
    <row r="983" spans="12:23" x14ac:dyDescent="0.3">
      <c r="L983" s="36"/>
      <c r="M983" s="50"/>
      <c r="N983" s="50"/>
      <c r="O983" s="50"/>
      <c r="P983" s="50"/>
      <c r="Q983" s="50"/>
      <c r="R983" s="50"/>
      <c r="S983" s="50"/>
      <c r="T983" s="50"/>
      <c r="U983" s="50"/>
      <c r="V983" s="50"/>
      <c r="W983" s="50"/>
    </row>
    <row r="984" spans="12:23" x14ac:dyDescent="0.3">
      <c r="L984" s="36"/>
      <c r="M984" s="50"/>
      <c r="N984" s="50"/>
      <c r="O984" s="50"/>
      <c r="P984" s="50"/>
      <c r="Q984" s="50"/>
      <c r="R984" s="50"/>
      <c r="S984" s="50"/>
      <c r="T984" s="50"/>
      <c r="U984" s="50"/>
      <c r="V984" s="50"/>
      <c r="W984" s="50"/>
    </row>
    <row r="985" spans="12:23" x14ac:dyDescent="0.3">
      <c r="L985" s="36"/>
      <c r="M985" s="50"/>
      <c r="N985" s="50"/>
      <c r="O985" s="50"/>
      <c r="P985" s="50"/>
      <c r="Q985" s="50"/>
      <c r="R985" s="50"/>
      <c r="S985" s="50"/>
      <c r="T985" s="50"/>
      <c r="U985" s="50"/>
      <c r="V985" s="50"/>
      <c r="W985" s="50"/>
    </row>
    <row r="986" spans="12:23" x14ac:dyDescent="0.3">
      <c r="L986" s="36"/>
      <c r="M986" s="50"/>
      <c r="N986" s="50"/>
      <c r="O986" s="50"/>
      <c r="P986" s="50"/>
      <c r="Q986" s="50"/>
      <c r="R986" s="50"/>
      <c r="S986" s="50"/>
      <c r="T986" s="50"/>
      <c r="U986" s="50"/>
      <c r="V986" s="50"/>
      <c r="W986" s="50"/>
    </row>
    <row r="987" spans="12:23" x14ac:dyDescent="0.3">
      <c r="L987" s="36"/>
      <c r="M987" s="50"/>
      <c r="N987" s="50"/>
      <c r="O987" s="50"/>
      <c r="P987" s="50"/>
      <c r="Q987" s="50"/>
      <c r="R987" s="50"/>
      <c r="S987" s="50"/>
      <c r="T987" s="50"/>
      <c r="U987" s="50"/>
      <c r="V987" s="50"/>
      <c r="W987" s="50"/>
    </row>
    <row r="988" spans="12:23" x14ac:dyDescent="0.3">
      <c r="L988" s="36"/>
      <c r="M988" s="50"/>
      <c r="N988" s="50"/>
      <c r="O988" s="50"/>
      <c r="P988" s="50"/>
      <c r="Q988" s="50"/>
      <c r="R988" s="50"/>
      <c r="S988" s="50"/>
      <c r="T988" s="50"/>
      <c r="U988" s="50"/>
      <c r="V988" s="50"/>
      <c r="W988" s="50"/>
    </row>
    <row r="989" spans="12:23" x14ac:dyDescent="0.3">
      <c r="L989" s="36"/>
      <c r="M989" s="50"/>
      <c r="N989" s="50"/>
      <c r="O989" s="50"/>
      <c r="P989" s="50"/>
      <c r="Q989" s="50"/>
      <c r="R989" s="50"/>
      <c r="S989" s="50"/>
      <c r="T989" s="50"/>
      <c r="U989" s="50"/>
      <c r="V989" s="50"/>
      <c r="W989" s="50"/>
    </row>
    <row r="990" spans="12:23" x14ac:dyDescent="0.3">
      <c r="L990" s="36"/>
      <c r="M990" s="50"/>
      <c r="N990" s="50"/>
      <c r="O990" s="50"/>
      <c r="P990" s="50"/>
      <c r="Q990" s="50"/>
      <c r="R990" s="50"/>
      <c r="S990" s="50"/>
      <c r="T990" s="50"/>
      <c r="U990" s="50"/>
      <c r="V990" s="50"/>
      <c r="W990" s="50"/>
    </row>
    <row r="991" spans="12:23" x14ac:dyDescent="0.3">
      <c r="L991" s="36"/>
      <c r="M991" s="50"/>
      <c r="N991" s="50"/>
      <c r="O991" s="50"/>
      <c r="P991" s="50"/>
      <c r="Q991" s="50"/>
      <c r="R991" s="50"/>
      <c r="S991" s="50"/>
      <c r="T991" s="50"/>
      <c r="U991" s="50"/>
      <c r="V991" s="50"/>
      <c r="W991" s="50"/>
    </row>
    <row r="992" spans="12:23" x14ac:dyDescent="0.3">
      <c r="L992" s="36"/>
      <c r="M992" s="50"/>
      <c r="N992" s="50"/>
      <c r="O992" s="50"/>
      <c r="P992" s="50"/>
      <c r="Q992" s="50"/>
      <c r="R992" s="50"/>
      <c r="S992" s="50"/>
      <c r="T992" s="50"/>
      <c r="U992" s="50"/>
      <c r="V992" s="50"/>
      <c r="W992" s="50"/>
    </row>
    <row r="993" spans="12:23" x14ac:dyDescent="0.3">
      <c r="L993" s="36"/>
      <c r="M993" s="50"/>
      <c r="N993" s="50"/>
      <c r="O993" s="50"/>
      <c r="P993" s="50"/>
      <c r="Q993" s="50"/>
      <c r="R993" s="50"/>
      <c r="S993" s="50"/>
      <c r="T993" s="50"/>
      <c r="U993" s="50"/>
      <c r="V993" s="50"/>
      <c r="W993" s="50"/>
    </row>
    <row r="994" spans="12:23" x14ac:dyDescent="0.3">
      <c r="L994" s="36"/>
      <c r="M994" s="50"/>
      <c r="N994" s="50"/>
      <c r="O994" s="50"/>
      <c r="P994" s="50"/>
      <c r="Q994" s="50"/>
      <c r="R994" s="50"/>
      <c r="S994" s="50"/>
      <c r="T994" s="50"/>
      <c r="U994" s="50"/>
      <c r="V994" s="50"/>
      <c r="W994" s="50"/>
    </row>
    <row r="995" spans="12:23" x14ac:dyDescent="0.3">
      <c r="L995" s="36"/>
      <c r="M995" s="50"/>
      <c r="N995" s="50"/>
      <c r="O995" s="50"/>
      <c r="P995" s="50"/>
      <c r="Q995" s="50"/>
      <c r="R995" s="50"/>
      <c r="S995" s="50"/>
      <c r="T995" s="50"/>
      <c r="U995" s="50"/>
      <c r="V995" s="50"/>
      <c r="W995" s="50"/>
    </row>
    <row r="996" spans="12:23" x14ac:dyDescent="0.3">
      <c r="L996" s="36"/>
      <c r="M996" s="50"/>
      <c r="N996" s="50"/>
      <c r="O996" s="50"/>
      <c r="P996" s="50"/>
      <c r="Q996" s="50"/>
      <c r="R996" s="50"/>
      <c r="S996" s="50"/>
      <c r="T996" s="50"/>
      <c r="U996" s="50"/>
      <c r="V996" s="50"/>
      <c r="W996" s="50"/>
    </row>
    <row r="997" spans="12:23" x14ac:dyDescent="0.3">
      <c r="L997" s="36"/>
      <c r="M997" s="50"/>
      <c r="N997" s="50"/>
      <c r="O997" s="50"/>
      <c r="P997" s="50"/>
      <c r="Q997" s="50"/>
      <c r="R997" s="50"/>
      <c r="S997" s="50"/>
      <c r="T997" s="50"/>
      <c r="U997" s="50"/>
      <c r="V997" s="50"/>
      <c r="W997" s="50"/>
    </row>
    <row r="998" spans="12:23" x14ac:dyDescent="0.3">
      <c r="L998" s="36"/>
      <c r="M998" s="50"/>
      <c r="N998" s="50"/>
      <c r="O998" s="50"/>
      <c r="P998" s="50"/>
      <c r="Q998" s="50"/>
      <c r="R998" s="50"/>
      <c r="S998" s="50"/>
      <c r="T998" s="50"/>
      <c r="U998" s="50"/>
      <c r="V998" s="50"/>
      <c r="W998" s="50"/>
    </row>
  </sheetData>
  <mergeCells count="4">
    <mergeCell ref="A1:J1"/>
    <mergeCell ref="L1:R1"/>
    <mergeCell ref="S1:T1"/>
    <mergeCell ref="A17:J17"/>
  </mergeCells>
  <pageMargins left="0.23622047244094491" right="0.23622047244094491" top="0.74803149606299213" bottom="0.74803149606299213" header="0.31496062992125984" footer="0.31496062992125984"/>
  <pageSetup paperSize="8" scale="53" fitToHeight="0" orientation="landscape" r:id="rId1"/>
  <headerFooter alignWithMargins="0">
    <oddHeader>&amp;L&amp;12BOEK 2 - OPDRACHTENCONTROLE NON PIE 2019&amp;RCTR-CSR</oddHeader>
    <oddFooter>&amp;C&amp;A&amp;R&amp;P/&amp;N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Formules!$A$98:$A$100</xm:f>
          </x14:formula1>
          <xm:sqref>E6:E8 E10 E13:E14 E16 E19:E20 E22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980"/>
  <sheetViews>
    <sheetView topLeftCell="A2" zoomScale="80" zoomScaleNormal="80" workbookViewId="0">
      <pane ySplit="2" topLeftCell="A4" activePane="bottomLeft" state="frozen"/>
      <selection activeCell="F26" sqref="F26"/>
      <selection pane="bottomLeft" activeCell="B5" sqref="B5"/>
    </sheetView>
  </sheetViews>
  <sheetFormatPr defaultColWidth="9.109375" defaultRowHeight="14.4" outlineLevelRow="1" x14ac:dyDescent="0.3"/>
  <cols>
    <col min="1" max="1" width="4" style="53" customWidth="1"/>
    <col min="2" max="2" width="55.6640625" style="86" customWidth="1"/>
    <col min="3" max="3" width="16.44140625" style="87" customWidth="1"/>
    <col min="4" max="4" width="16.44140625" style="51" customWidth="1"/>
    <col min="5" max="5" width="45.6640625" style="46" customWidth="1"/>
    <col min="6" max="6" width="6.6640625" style="65" customWidth="1"/>
    <col min="7" max="7" width="45.6640625" style="46" customWidth="1"/>
    <col min="8" max="8" width="18" style="46" customWidth="1"/>
    <col min="9" max="9" width="45.6640625" style="46" customWidth="1"/>
    <col min="10" max="10" width="20.44140625" style="46" customWidth="1"/>
    <col min="11" max="11" width="45.6640625" style="46" customWidth="1"/>
    <col min="12" max="12" width="2.33203125" style="32" customWidth="1"/>
    <col min="13" max="13" width="45.6640625" style="46" customWidth="1"/>
    <col min="14" max="14" width="8.109375" style="57" hidden="1" customWidth="1"/>
    <col min="15" max="18" width="5.6640625" style="57" hidden="1" customWidth="1"/>
    <col min="19" max="21" width="5.6640625" style="58" hidden="1" customWidth="1"/>
    <col min="22" max="22" width="9.109375" style="58" hidden="1" customWidth="1"/>
    <col min="23" max="23" width="8.88671875" style="58" hidden="1" customWidth="1"/>
    <col min="24" max="24" width="12.6640625" style="57" hidden="1" customWidth="1"/>
    <col min="25" max="16384" width="9.109375" style="33"/>
  </cols>
  <sheetData>
    <row r="1" spans="1:25" s="73" customFormat="1" ht="11.25" hidden="1" customHeight="1" x14ac:dyDescent="0.3">
      <c r="A1" s="67"/>
      <c r="B1" s="68" t="b">
        <v>1</v>
      </c>
      <c r="C1" s="69"/>
      <c r="D1" s="74"/>
      <c r="E1" s="67"/>
      <c r="F1" s="67"/>
      <c r="G1" s="67"/>
      <c r="H1" s="67"/>
      <c r="I1" s="67"/>
      <c r="J1" s="67"/>
      <c r="K1" s="67"/>
      <c r="L1" s="70"/>
      <c r="M1" s="71"/>
      <c r="N1" s="72" t="s">
        <v>182</v>
      </c>
      <c r="O1" s="72" t="s">
        <v>167</v>
      </c>
      <c r="P1" s="72" t="s">
        <v>168</v>
      </c>
      <c r="Q1" s="72" t="s">
        <v>169</v>
      </c>
      <c r="R1" s="72" t="s">
        <v>170</v>
      </c>
      <c r="S1" s="72" t="s">
        <v>171</v>
      </c>
      <c r="T1" s="72" t="s">
        <v>172</v>
      </c>
      <c r="U1" s="72" t="s">
        <v>173</v>
      </c>
      <c r="V1" s="72" t="s">
        <v>174</v>
      </c>
      <c r="W1" s="72" t="s">
        <v>181</v>
      </c>
      <c r="X1" s="72"/>
    </row>
    <row r="2" spans="1:25" x14ac:dyDescent="0.3">
      <c r="A2" s="566" t="s">
        <v>150</v>
      </c>
      <c r="B2" s="567"/>
      <c r="C2" s="567"/>
      <c r="D2" s="567"/>
      <c r="E2" s="567"/>
      <c r="F2" s="567"/>
      <c r="G2" s="567"/>
      <c r="H2" s="567"/>
      <c r="I2" s="567"/>
      <c r="J2" s="567"/>
      <c r="K2" s="567"/>
      <c r="L2" s="66"/>
      <c r="M2" s="66"/>
      <c r="N2" s="33"/>
      <c r="O2" s="33"/>
      <c r="P2" s="33"/>
      <c r="Q2" s="33"/>
      <c r="R2" s="33"/>
      <c r="S2" s="33"/>
      <c r="T2" s="33"/>
      <c r="U2" s="33"/>
      <c r="V2" s="33"/>
      <c r="W2" s="33"/>
      <c r="X2" s="33"/>
    </row>
    <row r="3" spans="1:25" s="76" customFormat="1" ht="57.6" x14ac:dyDescent="0.3">
      <c r="A3" s="197" t="s">
        <v>307</v>
      </c>
      <c r="B3" s="198" t="s">
        <v>44</v>
      </c>
      <c r="C3" s="199" t="s">
        <v>180</v>
      </c>
      <c r="D3" s="199" t="s">
        <v>308</v>
      </c>
      <c r="E3" s="42" t="s">
        <v>914</v>
      </c>
      <c r="F3" s="194" t="s">
        <v>9</v>
      </c>
      <c r="G3" s="192" t="s">
        <v>896</v>
      </c>
      <c r="H3" s="192" t="s">
        <v>566</v>
      </c>
      <c r="I3" s="192" t="s">
        <v>232</v>
      </c>
      <c r="J3" s="192" t="s">
        <v>570</v>
      </c>
      <c r="K3" s="42" t="s">
        <v>897</v>
      </c>
      <c r="L3" s="195"/>
      <c r="M3" s="196" t="s">
        <v>233</v>
      </c>
      <c r="N3" s="74"/>
      <c r="O3" s="75"/>
      <c r="P3" s="75"/>
      <c r="Q3" s="75"/>
      <c r="R3" s="75"/>
      <c r="S3" s="75"/>
      <c r="T3" s="75"/>
      <c r="U3" s="75"/>
      <c r="V3" s="75"/>
      <c r="W3" s="75"/>
      <c r="X3" s="75"/>
    </row>
    <row r="4" spans="1:25" s="79" customFormat="1" x14ac:dyDescent="0.3">
      <c r="A4" s="24" t="s">
        <v>349</v>
      </c>
      <c r="B4" s="77"/>
      <c r="C4" s="26"/>
      <c r="D4" s="189"/>
      <c r="E4" s="82"/>
      <c r="F4" s="82"/>
      <c r="G4" s="82"/>
      <c r="H4" s="82"/>
      <c r="I4" s="82"/>
      <c r="J4" s="82"/>
      <c r="K4" s="82"/>
      <c r="L4" s="166"/>
      <c r="M4" s="164"/>
      <c r="N4" s="36"/>
      <c r="O4" s="37"/>
      <c r="P4" s="37"/>
      <c r="Q4" s="37"/>
      <c r="R4" s="37"/>
      <c r="S4" s="37"/>
      <c r="T4" s="37"/>
      <c r="U4" s="37"/>
      <c r="V4" s="37"/>
      <c r="W4" s="37"/>
      <c r="X4" s="37"/>
      <c r="Y4" s="78"/>
    </row>
    <row r="5" spans="1:25" s="34" customFormat="1" ht="28.8" outlineLevel="1" x14ac:dyDescent="0.3">
      <c r="A5" s="250">
        <v>1</v>
      </c>
      <c r="B5" s="15" t="s">
        <v>313</v>
      </c>
      <c r="C5" s="16" t="str">
        <f>IF(Kerngegevens!K$78=TRUE,"Dochters aanwezig","N/A, geen dochters")</f>
        <v>Dochters aanwezig</v>
      </c>
      <c r="D5" s="31" t="s">
        <v>309</v>
      </c>
      <c r="E5" s="15"/>
      <c r="F5" s="18"/>
      <c r="G5" s="80"/>
      <c r="H5" s="80"/>
      <c r="I5" s="80"/>
      <c r="J5" s="80"/>
      <c r="K5" s="80"/>
      <c r="L5" s="156"/>
      <c r="M5" s="80"/>
      <c r="N5" s="41"/>
      <c r="O5" s="41"/>
      <c r="P5" s="41"/>
      <c r="Q5" s="41"/>
      <c r="R5" s="41"/>
      <c r="S5" s="41"/>
      <c r="T5" s="41"/>
      <c r="U5" s="41"/>
      <c r="V5" s="41"/>
      <c r="W5" s="41"/>
      <c r="X5" s="41"/>
      <c r="Y5" s="78"/>
    </row>
    <row r="6" spans="1:25" s="79" customFormat="1" ht="28.8" outlineLevel="1" x14ac:dyDescent="0.3">
      <c r="A6" s="250"/>
      <c r="B6" s="17" t="s">
        <v>871</v>
      </c>
      <c r="C6" s="20" t="str">
        <f>IF(Kerngegevens!K$78=TRUE,"Dochters aanwezig","N/A, geen Dochters")</f>
        <v>Dochters aanwezig</v>
      </c>
      <c r="D6" s="31"/>
      <c r="E6" s="15"/>
      <c r="F6" s="21"/>
      <c r="G6" s="62"/>
      <c r="H6" s="62"/>
      <c r="I6" s="62"/>
      <c r="J6" s="62"/>
      <c r="K6" s="62"/>
      <c r="L6" s="156"/>
      <c r="M6" s="80"/>
      <c r="N6" s="41"/>
      <c r="O6" s="41"/>
      <c r="P6" s="41"/>
      <c r="Q6" s="41"/>
      <c r="R6" s="41"/>
      <c r="S6" s="41"/>
      <c r="T6" s="41"/>
      <c r="U6" s="41"/>
      <c r="V6" s="41"/>
      <c r="W6" s="41"/>
      <c r="X6" s="41"/>
      <c r="Y6" s="78"/>
    </row>
    <row r="7" spans="1:25" s="79" customFormat="1" ht="28.8" outlineLevel="1" x14ac:dyDescent="0.3">
      <c r="A7" s="250">
        <f>A5+1</f>
        <v>2</v>
      </c>
      <c r="B7" s="17" t="s">
        <v>314</v>
      </c>
      <c r="C7" s="20" t="str">
        <f>IF(Kerngegevens!K$78=TRUE,"Dochters aanwezig","N/A, geen Dochters")</f>
        <v>Dochters aanwezig</v>
      </c>
      <c r="D7" s="22" t="s">
        <v>310</v>
      </c>
      <c r="E7" s="17"/>
      <c r="F7" s="21"/>
      <c r="G7" s="62"/>
      <c r="H7" s="62"/>
      <c r="I7" s="62"/>
      <c r="J7" s="62"/>
      <c r="K7" s="62"/>
      <c r="L7" s="156"/>
      <c r="M7" s="80"/>
      <c r="N7" s="41"/>
      <c r="O7" s="41"/>
      <c r="P7" s="41"/>
      <c r="Q7" s="41"/>
      <c r="R7" s="41"/>
      <c r="S7" s="41"/>
      <c r="T7" s="41"/>
      <c r="U7" s="41"/>
      <c r="V7" s="41"/>
      <c r="W7" s="41"/>
      <c r="X7" s="41"/>
      <c r="Y7" s="78"/>
    </row>
    <row r="8" spans="1:25" s="79" customFormat="1" ht="57.6" outlineLevel="1" x14ac:dyDescent="0.3">
      <c r="A8" s="250">
        <f t="shared" ref="A8:A12" si="0">A7+1</f>
        <v>3</v>
      </c>
      <c r="B8" s="17" t="s">
        <v>315</v>
      </c>
      <c r="C8" s="20" t="str">
        <f>IF(Kerngegevens!K$78=TRUE,"Dochters aanwezig","N/A, geen Dochters")</f>
        <v>Dochters aanwezig</v>
      </c>
      <c r="D8" s="22" t="s">
        <v>793</v>
      </c>
      <c r="E8" s="17"/>
      <c r="F8" s="21"/>
      <c r="G8" s="62"/>
      <c r="H8" s="62"/>
      <c r="I8" s="62"/>
      <c r="J8" s="62"/>
      <c r="K8" s="62"/>
      <c r="L8" s="156"/>
      <c r="M8" s="80"/>
      <c r="N8" s="41"/>
      <c r="O8" s="41"/>
      <c r="P8" s="41"/>
      <c r="Q8" s="41"/>
      <c r="R8" s="41"/>
      <c r="S8" s="41"/>
      <c r="T8" s="41"/>
      <c r="U8" s="41"/>
      <c r="V8" s="41"/>
      <c r="W8" s="41"/>
      <c r="X8" s="41"/>
      <c r="Y8" s="78"/>
    </row>
    <row r="9" spans="1:25" s="79" customFormat="1" ht="43.2" outlineLevel="1" x14ac:dyDescent="0.3">
      <c r="A9" s="250">
        <f t="shared" si="0"/>
        <v>4</v>
      </c>
      <c r="B9" s="17" t="s">
        <v>316</v>
      </c>
      <c r="C9" s="20" t="str">
        <f>IF(Kerngegevens!K$78=TRUE,"Dochters aanwezig","N/A, geen Dochters")</f>
        <v>Dochters aanwezig</v>
      </c>
      <c r="D9" s="22" t="s">
        <v>794</v>
      </c>
      <c r="E9" s="17"/>
      <c r="F9" s="21"/>
      <c r="G9" s="62"/>
      <c r="H9" s="62"/>
      <c r="I9" s="62"/>
      <c r="J9" s="62"/>
      <c r="K9" s="62"/>
      <c r="L9" s="156"/>
      <c r="M9" s="80"/>
      <c r="N9" s="41"/>
      <c r="O9" s="41"/>
      <c r="P9" s="41"/>
      <c r="Q9" s="41"/>
      <c r="R9" s="41"/>
      <c r="S9" s="41"/>
      <c r="T9" s="41"/>
      <c r="U9" s="41"/>
      <c r="V9" s="41"/>
      <c r="W9" s="41"/>
      <c r="X9" s="41"/>
      <c r="Y9" s="78"/>
    </row>
    <row r="10" spans="1:25" s="79" customFormat="1" ht="57.6" outlineLevel="1" x14ac:dyDescent="0.3">
      <c r="A10" s="250">
        <f t="shared" si="0"/>
        <v>5</v>
      </c>
      <c r="B10" s="17" t="s">
        <v>792</v>
      </c>
      <c r="C10" s="20" t="str">
        <f>IF(Kerngegevens!K$78=TRUE,"Dochters aanwezig","N/A, geen Dochters")</f>
        <v>Dochters aanwezig</v>
      </c>
      <c r="D10" s="22" t="s">
        <v>795</v>
      </c>
      <c r="E10" s="17"/>
      <c r="F10" s="18"/>
      <c r="G10" s="62"/>
      <c r="H10" s="62"/>
      <c r="I10" s="62"/>
      <c r="J10" s="62"/>
      <c r="K10" s="62"/>
      <c r="L10" s="156"/>
      <c r="M10" s="80"/>
      <c r="N10" s="41"/>
      <c r="O10" s="41"/>
      <c r="P10" s="41"/>
      <c r="Q10" s="41"/>
      <c r="R10" s="41"/>
      <c r="S10" s="41"/>
      <c r="T10" s="41"/>
      <c r="U10" s="41"/>
      <c r="V10" s="41"/>
      <c r="W10" s="41"/>
      <c r="X10" s="41"/>
      <c r="Y10" s="78"/>
    </row>
    <row r="11" spans="1:25" s="79" customFormat="1" ht="75" customHeight="1" outlineLevel="1" x14ac:dyDescent="0.3">
      <c r="A11" s="250">
        <f t="shared" si="0"/>
        <v>6</v>
      </c>
      <c r="B11" s="17" t="s">
        <v>884</v>
      </c>
      <c r="C11" s="20" t="str">
        <f>IF(Kerngegevens!K$78=TRUE,"Dochters aanwezig","N/A, geen Dochters")</f>
        <v>Dochters aanwezig</v>
      </c>
      <c r="D11" s="22" t="s">
        <v>311</v>
      </c>
      <c r="E11" s="17"/>
      <c r="F11" s="18"/>
      <c r="G11" s="62"/>
      <c r="H11" s="62"/>
      <c r="I11" s="62"/>
      <c r="J11" s="62"/>
      <c r="K11" s="62"/>
      <c r="L11" s="156"/>
      <c r="M11" s="80"/>
      <c r="N11" s="41"/>
      <c r="O11" s="41"/>
      <c r="P11" s="41"/>
      <c r="Q11" s="41"/>
      <c r="R11" s="41"/>
      <c r="S11" s="41"/>
      <c r="T11" s="41"/>
      <c r="U11" s="41"/>
      <c r="V11" s="41"/>
      <c r="W11" s="41"/>
      <c r="X11" s="41"/>
      <c r="Y11" s="78"/>
    </row>
    <row r="12" spans="1:25" s="79" customFormat="1" ht="28.8" outlineLevel="1" x14ac:dyDescent="0.3">
      <c r="A12" s="250">
        <f t="shared" si="0"/>
        <v>7</v>
      </c>
      <c r="B12" s="17" t="s">
        <v>814</v>
      </c>
      <c r="C12" s="20" t="str">
        <f>IF(Kerngegevens!K$78=TRUE,"Dochters aanwezig","N/A, geen Dochters")</f>
        <v>Dochters aanwezig</v>
      </c>
      <c r="D12" s="22" t="s">
        <v>312</v>
      </c>
      <c r="E12" s="17"/>
      <c r="F12" s="18"/>
      <c r="G12" s="62"/>
      <c r="H12" s="62"/>
      <c r="I12" s="62"/>
      <c r="J12" s="62"/>
      <c r="K12" s="62"/>
      <c r="L12" s="156"/>
      <c r="M12" s="80"/>
      <c r="N12" s="41"/>
      <c r="O12" s="41"/>
      <c r="P12" s="41"/>
      <c r="Q12" s="41"/>
      <c r="R12" s="41"/>
      <c r="S12" s="41"/>
      <c r="T12" s="41"/>
      <c r="U12" s="41"/>
      <c r="V12" s="41"/>
      <c r="W12" s="41"/>
      <c r="X12" s="41"/>
      <c r="Y12" s="78"/>
    </row>
    <row r="13" spans="1:25" s="79" customFormat="1" x14ac:dyDescent="0.3">
      <c r="A13" s="24" t="s">
        <v>348</v>
      </c>
      <c r="B13" s="77"/>
      <c r="C13" s="26"/>
      <c r="D13" s="189"/>
      <c r="E13" s="82"/>
      <c r="F13" s="82"/>
      <c r="G13" s="82"/>
      <c r="H13" s="82"/>
      <c r="I13" s="82"/>
      <c r="J13" s="82"/>
      <c r="K13" s="82"/>
      <c r="L13" s="166"/>
      <c r="M13" s="164"/>
      <c r="N13" s="36"/>
      <c r="O13" s="37"/>
      <c r="P13" s="37"/>
      <c r="Q13" s="37"/>
      <c r="R13" s="37"/>
      <c r="S13" s="37"/>
      <c r="T13" s="37"/>
      <c r="U13" s="37"/>
      <c r="V13" s="37"/>
      <c r="W13" s="37"/>
      <c r="X13" s="37"/>
      <c r="Y13" s="78"/>
    </row>
    <row r="14" spans="1:25" ht="28.8" outlineLevel="1" x14ac:dyDescent="0.3">
      <c r="A14" s="250">
        <f>A12+1</f>
        <v>8</v>
      </c>
      <c r="B14" s="15" t="s">
        <v>872</v>
      </c>
      <c r="C14" s="20" t="str">
        <f>IF(Kerngegevens!K$78=TRUE,"Dochters aanwezig","N/A, geen Dochters")</f>
        <v>Dochters aanwezig</v>
      </c>
      <c r="D14" s="15" t="s">
        <v>317</v>
      </c>
      <c r="E14" s="15"/>
      <c r="F14" s="21"/>
      <c r="G14" s="62"/>
      <c r="H14" s="62"/>
      <c r="I14" s="62"/>
      <c r="J14" s="62"/>
      <c r="K14" s="62"/>
      <c r="L14" s="156"/>
      <c r="M14" s="80"/>
      <c r="N14" s="41"/>
      <c r="O14" s="38"/>
      <c r="P14" s="38"/>
      <c r="Q14" s="38"/>
      <c r="R14" s="38"/>
      <c r="S14" s="38"/>
      <c r="T14" s="38"/>
      <c r="U14" s="38"/>
      <c r="V14" s="38"/>
      <c r="W14" s="41"/>
      <c r="X14" s="41"/>
      <c r="Y14" s="78"/>
    </row>
    <row r="15" spans="1:25" s="79" customFormat="1" x14ac:dyDescent="0.3">
      <c r="A15" s="24" t="s">
        <v>350</v>
      </c>
      <c r="B15" s="77"/>
      <c r="C15" s="26"/>
      <c r="D15" s="189"/>
      <c r="E15" s="82"/>
      <c r="F15" s="82"/>
      <c r="G15" s="82"/>
      <c r="H15" s="82"/>
      <c r="I15" s="82"/>
      <c r="J15" s="82"/>
      <c r="K15" s="82"/>
      <c r="L15" s="166"/>
      <c r="M15" s="164"/>
      <c r="N15" s="36"/>
      <c r="O15" s="37"/>
      <c r="P15" s="37"/>
      <c r="Q15" s="37"/>
      <c r="R15" s="37"/>
      <c r="S15" s="37"/>
      <c r="T15" s="37"/>
      <c r="U15" s="37"/>
      <c r="V15" s="37"/>
      <c r="W15" s="37"/>
      <c r="X15" s="37"/>
      <c r="Y15" s="78"/>
    </row>
    <row r="16" spans="1:25" ht="43.2" outlineLevel="1" x14ac:dyDescent="0.3">
      <c r="A16" s="250">
        <f>A14+1</f>
        <v>9</v>
      </c>
      <c r="B16" s="15" t="s">
        <v>556</v>
      </c>
      <c r="C16" s="20" t="str">
        <f>IF(Kerngegevens!K$78=TRUE,"Dochters aanwezig","N/A, geen Dochters")</f>
        <v>Dochters aanwezig</v>
      </c>
      <c r="D16" s="15" t="s">
        <v>318</v>
      </c>
      <c r="E16" s="15"/>
      <c r="F16" s="21"/>
      <c r="G16" s="62"/>
      <c r="H16" s="62"/>
      <c r="I16" s="62"/>
      <c r="J16" s="62"/>
      <c r="K16" s="62"/>
      <c r="L16" s="156"/>
      <c r="M16" s="80"/>
      <c r="N16" s="41"/>
      <c r="O16" s="41"/>
      <c r="P16" s="41"/>
      <c r="Q16" s="41"/>
      <c r="R16" s="41"/>
      <c r="S16" s="41"/>
      <c r="T16" s="41"/>
      <c r="U16" s="41"/>
      <c r="V16" s="41"/>
      <c r="W16" s="41"/>
      <c r="X16" s="41"/>
      <c r="Y16" s="78"/>
    </row>
    <row r="17" spans="1:25" ht="61.5" customHeight="1" outlineLevel="1" x14ac:dyDescent="0.3">
      <c r="A17" s="250">
        <f>A16+1</f>
        <v>10</v>
      </c>
      <c r="B17" s="15" t="s">
        <v>447</v>
      </c>
      <c r="C17" s="20" t="str">
        <f>IF(Kerngegevens!K$78=TRUE,"Dochters aanwezig","N/A, geen Dochters")</f>
        <v>Dochters aanwezig</v>
      </c>
      <c r="D17" s="15" t="s">
        <v>319</v>
      </c>
      <c r="E17" s="15" t="s">
        <v>799</v>
      </c>
      <c r="F17" s="21"/>
      <c r="G17" s="62"/>
      <c r="H17" s="62"/>
      <c r="I17" s="62"/>
      <c r="J17" s="62"/>
      <c r="K17" s="62"/>
      <c r="L17" s="156"/>
      <c r="M17" s="80"/>
      <c r="N17" s="41"/>
      <c r="O17" s="41"/>
      <c r="P17" s="41"/>
      <c r="Q17" s="41"/>
      <c r="R17" s="41"/>
      <c r="S17" s="41"/>
      <c r="T17" s="41"/>
      <c r="U17" s="41"/>
      <c r="V17" s="41"/>
      <c r="W17" s="41"/>
      <c r="X17" s="41"/>
      <c r="Y17" s="78"/>
    </row>
    <row r="18" spans="1:25" ht="43.2" outlineLevel="1" x14ac:dyDescent="0.3">
      <c r="A18" s="250">
        <f t="shared" ref="A18:A90" si="1">A17+1</f>
        <v>11</v>
      </c>
      <c r="B18" s="31" t="s">
        <v>797</v>
      </c>
      <c r="C18" s="20" t="str">
        <f>IF(Kerngegevens!K$78=TRUE,"Dochters aanwezig","N/A, geen Dochters")</f>
        <v>Dochters aanwezig</v>
      </c>
      <c r="D18" s="15" t="s">
        <v>320</v>
      </c>
      <c r="E18" s="15"/>
      <c r="F18" s="18"/>
      <c r="G18" s="62"/>
      <c r="H18" s="62"/>
      <c r="I18" s="62"/>
      <c r="J18" s="62"/>
      <c r="K18" s="62"/>
      <c r="L18" s="156"/>
      <c r="M18" s="167"/>
      <c r="N18" s="42"/>
      <c r="O18" s="38"/>
      <c r="P18" s="38"/>
      <c r="Q18" s="38"/>
      <c r="R18" s="38"/>
      <c r="S18" s="38"/>
      <c r="T18" s="38"/>
      <c r="U18" s="38"/>
      <c r="V18" s="38"/>
      <c r="W18" s="38"/>
      <c r="X18" s="38"/>
      <c r="Y18" s="78"/>
    </row>
    <row r="19" spans="1:25" ht="57.6" outlineLevel="1" x14ac:dyDescent="0.3">
      <c r="A19" s="250">
        <f t="shared" si="1"/>
        <v>12</v>
      </c>
      <c r="B19" s="31" t="s">
        <v>798</v>
      </c>
      <c r="C19" s="20" t="str">
        <f>IF(Kerngegevens!K$78=TRUE,"Dochters aanwezig","N/A, geen Dochters")</f>
        <v>Dochters aanwezig</v>
      </c>
      <c r="D19" s="15" t="s">
        <v>321</v>
      </c>
      <c r="E19" s="15" t="s">
        <v>800</v>
      </c>
      <c r="F19" s="18"/>
      <c r="G19" s="62"/>
      <c r="H19" s="62"/>
      <c r="I19" s="62"/>
      <c r="J19" s="62"/>
      <c r="K19" s="62"/>
      <c r="L19" s="156"/>
      <c r="M19" s="80"/>
      <c r="N19" s="15"/>
      <c r="O19" s="38"/>
      <c r="P19" s="38"/>
      <c r="Q19" s="38"/>
      <c r="R19" s="38"/>
      <c r="S19" s="38"/>
      <c r="T19" s="38"/>
      <c r="U19" s="38"/>
      <c r="V19" s="38"/>
      <c r="W19" s="38"/>
      <c r="X19" s="38"/>
      <c r="Y19" s="78"/>
    </row>
    <row r="20" spans="1:25" ht="43.2" outlineLevel="1" x14ac:dyDescent="0.3">
      <c r="A20" s="250">
        <f t="shared" si="1"/>
        <v>13</v>
      </c>
      <c r="B20" s="31" t="s">
        <v>873</v>
      </c>
      <c r="C20" s="20" t="str">
        <f>IF(Kerngegevens!K$78=TRUE,"Dochters aanwezig","N/A, geen Dochters")</f>
        <v>Dochters aanwezig</v>
      </c>
      <c r="D20" s="15" t="s">
        <v>796</v>
      </c>
      <c r="E20" s="15" t="s">
        <v>621</v>
      </c>
      <c r="F20" s="21"/>
      <c r="G20" s="62"/>
      <c r="H20" s="62"/>
      <c r="I20" s="62"/>
      <c r="J20" s="62"/>
      <c r="K20" s="62"/>
      <c r="L20" s="156"/>
      <c r="M20" s="80"/>
      <c r="N20" s="15"/>
      <c r="O20" s="38"/>
      <c r="P20" s="38"/>
      <c r="Q20" s="38"/>
      <c r="R20" s="38"/>
      <c r="S20" s="38"/>
      <c r="T20" s="38"/>
      <c r="U20" s="38"/>
      <c r="V20" s="38"/>
      <c r="W20" s="38"/>
      <c r="X20" s="38"/>
      <c r="Y20" s="78"/>
    </row>
    <row r="21" spans="1:25" s="79" customFormat="1" x14ac:dyDescent="0.3">
      <c r="A21" s="24" t="s">
        <v>351</v>
      </c>
      <c r="B21" s="77"/>
      <c r="C21" s="26"/>
      <c r="D21" s="189"/>
      <c r="E21" s="82"/>
      <c r="F21" s="82"/>
      <c r="G21" s="82"/>
      <c r="H21" s="82"/>
      <c r="I21" s="82"/>
      <c r="J21" s="82"/>
      <c r="K21" s="82"/>
      <c r="L21" s="166"/>
      <c r="M21" s="164"/>
      <c r="N21" s="36"/>
      <c r="O21" s="37"/>
      <c r="P21" s="37"/>
      <c r="Q21" s="37"/>
      <c r="R21" s="37"/>
      <c r="S21" s="37"/>
      <c r="T21" s="37"/>
      <c r="U21" s="37"/>
      <c r="V21" s="37"/>
      <c r="W21" s="37"/>
      <c r="X21" s="37"/>
      <c r="Y21" s="78"/>
    </row>
    <row r="22" spans="1:25" s="34" customFormat="1" ht="72" outlineLevel="1" x14ac:dyDescent="0.3">
      <c r="A22" s="250">
        <f>A20+1</f>
        <v>14</v>
      </c>
      <c r="B22" s="15" t="s">
        <v>815</v>
      </c>
      <c r="C22" s="20" t="str">
        <f>IF(Kerngegevens!K$78=TRUE,"Dochters aanwezig","N/A, geen Dochters")</f>
        <v>Dochters aanwezig</v>
      </c>
      <c r="D22" s="15" t="s">
        <v>322</v>
      </c>
      <c r="E22" s="15" t="s">
        <v>801</v>
      </c>
      <c r="F22" s="21"/>
      <c r="G22" s="80"/>
      <c r="H22" s="80"/>
      <c r="I22" s="80"/>
      <c r="J22" s="80"/>
      <c r="K22" s="80"/>
      <c r="L22" s="156"/>
      <c r="M22" s="80"/>
      <c r="N22" s="41"/>
      <c r="O22" s="41"/>
      <c r="P22" s="41"/>
      <c r="Q22" s="41"/>
      <c r="R22" s="41"/>
      <c r="S22" s="41"/>
      <c r="T22" s="41"/>
      <c r="U22" s="41"/>
      <c r="V22" s="41"/>
      <c r="W22" s="41"/>
      <c r="X22" s="41"/>
      <c r="Y22" s="78"/>
    </row>
    <row r="23" spans="1:25" s="34" customFormat="1" ht="28.8" outlineLevel="1" x14ac:dyDescent="0.3">
      <c r="A23" s="250">
        <f t="shared" si="1"/>
        <v>15</v>
      </c>
      <c r="B23" s="15" t="s">
        <v>804</v>
      </c>
      <c r="C23" s="20" t="str">
        <f>IF(Kerngegevens!K$78=TRUE,"Dochters aanwezig","N/A, geen Dochters")</f>
        <v>Dochters aanwezig</v>
      </c>
      <c r="D23" s="15" t="s">
        <v>323</v>
      </c>
      <c r="E23" s="15" t="s">
        <v>802</v>
      </c>
      <c r="F23" s="21"/>
      <c r="G23" s="80"/>
      <c r="H23" s="80"/>
      <c r="I23" s="80"/>
      <c r="J23" s="80"/>
      <c r="K23" s="80"/>
      <c r="L23" s="156"/>
      <c r="M23" s="80"/>
      <c r="N23" s="41"/>
      <c r="O23" s="41"/>
      <c r="P23" s="41"/>
      <c r="Q23" s="41"/>
      <c r="R23" s="41"/>
      <c r="S23" s="41"/>
      <c r="T23" s="41"/>
      <c r="U23" s="41"/>
      <c r="V23" s="41"/>
      <c r="W23" s="41"/>
      <c r="X23" s="41"/>
      <c r="Y23" s="78"/>
    </row>
    <row r="24" spans="1:25" s="34" customFormat="1" ht="129.6" outlineLevel="1" x14ac:dyDescent="0.3">
      <c r="A24" s="250">
        <f t="shared" si="1"/>
        <v>16</v>
      </c>
      <c r="B24" s="15" t="s">
        <v>816</v>
      </c>
      <c r="C24" s="20" t="str">
        <f>IF(Kerngegevens!K$78=TRUE,"Dochters aanwezig","N/A, geen Dochters")</f>
        <v>Dochters aanwezig</v>
      </c>
      <c r="D24" s="15" t="s">
        <v>324</v>
      </c>
      <c r="E24" s="15" t="s">
        <v>803</v>
      </c>
      <c r="F24" s="21"/>
      <c r="G24" s="80"/>
      <c r="H24" s="80"/>
      <c r="I24" s="80"/>
      <c r="J24" s="80"/>
      <c r="K24" s="80"/>
      <c r="L24" s="156"/>
      <c r="M24" s="80"/>
      <c r="N24" s="41"/>
      <c r="O24" s="41"/>
      <c r="P24" s="41"/>
      <c r="Q24" s="41"/>
      <c r="R24" s="41"/>
      <c r="S24" s="41"/>
      <c r="T24" s="41"/>
      <c r="U24" s="41"/>
      <c r="V24" s="41"/>
      <c r="W24" s="41"/>
      <c r="X24" s="41"/>
      <c r="Y24" s="78"/>
    </row>
    <row r="25" spans="1:25" s="79" customFormat="1" x14ac:dyDescent="0.3">
      <c r="A25" s="24" t="s">
        <v>352</v>
      </c>
      <c r="B25" s="77"/>
      <c r="C25" s="26"/>
      <c r="D25" s="189"/>
      <c r="E25" s="82"/>
      <c r="F25" s="82"/>
      <c r="G25" s="82"/>
      <c r="H25" s="82"/>
      <c r="I25" s="82"/>
      <c r="J25" s="82"/>
      <c r="K25" s="82"/>
      <c r="L25" s="166"/>
      <c r="M25" s="164"/>
      <c r="N25" s="36"/>
      <c r="O25" s="37"/>
      <c r="P25" s="37"/>
      <c r="Q25" s="37"/>
      <c r="R25" s="37"/>
      <c r="S25" s="37"/>
      <c r="T25" s="37"/>
      <c r="U25" s="37"/>
      <c r="V25" s="37"/>
      <c r="W25" s="37"/>
      <c r="X25" s="37"/>
      <c r="Y25" s="78"/>
    </row>
    <row r="26" spans="1:25" s="34" customFormat="1" ht="28.8" outlineLevel="1" x14ac:dyDescent="0.3">
      <c r="A26" s="250">
        <f>A24+1</f>
        <v>17</v>
      </c>
      <c r="B26" s="15" t="s">
        <v>448</v>
      </c>
      <c r="C26" s="20" t="str">
        <f>IF(Kerngegevens!K$78=TRUE,"Dochters aanwezig","N/A, geen Dochters")</f>
        <v>Dochters aanwezig</v>
      </c>
      <c r="D26" s="15" t="s">
        <v>325</v>
      </c>
      <c r="E26" s="15" t="s">
        <v>806</v>
      </c>
      <c r="F26" s="21"/>
      <c r="G26" s="80"/>
      <c r="H26" s="80"/>
      <c r="I26" s="80"/>
      <c r="J26" s="80"/>
      <c r="K26" s="80"/>
      <c r="L26" s="156"/>
      <c r="M26" s="80"/>
      <c r="N26" s="41"/>
      <c r="O26" s="41"/>
      <c r="P26" s="41"/>
      <c r="Q26" s="41"/>
      <c r="R26" s="41"/>
      <c r="S26" s="41"/>
      <c r="T26" s="41"/>
      <c r="U26" s="41"/>
      <c r="V26" s="41"/>
      <c r="W26" s="41"/>
      <c r="X26" s="41"/>
      <c r="Y26" s="78"/>
    </row>
    <row r="27" spans="1:25" s="34" customFormat="1" ht="86.4" outlineLevel="1" x14ac:dyDescent="0.3">
      <c r="A27" s="250">
        <f t="shared" si="1"/>
        <v>18</v>
      </c>
      <c r="B27" s="15" t="s">
        <v>805</v>
      </c>
      <c r="C27" s="20" t="str">
        <f>IF(Kerngegevens!K$78=TRUE,"Dochters aanwezig","N/A, geen Dochters")</f>
        <v>Dochters aanwezig</v>
      </c>
      <c r="D27" s="15" t="s">
        <v>326</v>
      </c>
      <c r="E27" s="15"/>
      <c r="F27" s="21"/>
      <c r="G27" s="80"/>
      <c r="H27" s="80"/>
      <c r="I27" s="80"/>
      <c r="J27" s="80"/>
      <c r="K27" s="80"/>
      <c r="L27" s="156"/>
      <c r="M27" s="80"/>
      <c r="N27" s="41"/>
      <c r="O27" s="41"/>
      <c r="P27" s="41"/>
      <c r="Q27" s="41"/>
      <c r="R27" s="41"/>
      <c r="S27" s="41"/>
      <c r="T27" s="41"/>
      <c r="U27" s="41"/>
      <c r="V27" s="41"/>
      <c r="W27" s="41"/>
      <c r="X27" s="41"/>
      <c r="Y27" s="78"/>
    </row>
    <row r="28" spans="1:25" s="34" customFormat="1" ht="43.2" outlineLevel="1" x14ac:dyDescent="0.3">
      <c r="A28" s="250">
        <f t="shared" si="1"/>
        <v>19</v>
      </c>
      <c r="B28" s="15" t="s">
        <v>449</v>
      </c>
      <c r="C28" s="20" t="str">
        <f>IF(Kerngegevens!K$78=TRUE,"Dochters aanwezig","N/A, geen Dochters")</f>
        <v>Dochters aanwezig</v>
      </c>
      <c r="D28" s="15" t="s">
        <v>327</v>
      </c>
      <c r="E28" s="15"/>
      <c r="F28" s="21"/>
      <c r="G28" s="80"/>
      <c r="H28" s="80"/>
      <c r="I28" s="80"/>
      <c r="J28" s="80"/>
      <c r="K28" s="80"/>
      <c r="L28" s="156"/>
      <c r="M28" s="80"/>
      <c r="N28" s="41"/>
      <c r="O28" s="41"/>
      <c r="P28" s="41"/>
      <c r="Q28" s="41"/>
      <c r="R28" s="41"/>
      <c r="S28" s="41"/>
      <c r="T28" s="41"/>
      <c r="U28" s="41"/>
      <c r="V28" s="41"/>
      <c r="W28" s="41"/>
      <c r="X28" s="41"/>
      <c r="Y28" s="78"/>
    </row>
    <row r="29" spans="1:25" s="79" customFormat="1" x14ac:dyDescent="0.3">
      <c r="A29" s="24" t="s">
        <v>353</v>
      </c>
      <c r="B29" s="77"/>
      <c r="C29" s="26"/>
      <c r="D29" s="189"/>
      <c r="E29" s="82"/>
      <c r="F29" s="82"/>
      <c r="G29" s="82"/>
      <c r="H29" s="82"/>
      <c r="I29" s="82"/>
      <c r="J29" s="82"/>
      <c r="K29" s="82"/>
      <c r="L29" s="166"/>
      <c r="M29" s="164"/>
      <c r="N29" s="36"/>
      <c r="O29" s="37"/>
      <c r="P29" s="37"/>
      <c r="Q29" s="37"/>
      <c r="R29" s="37"/>
      <c r="S29" s="37"/>
      <c r="T29" s="37"/>
      <c r="U29" s="37"/>
      <c r="V29" s="37"/>
      <c r="W29" s="37"/>
      <c r="X29" s="37"/>
      <c r="Y29" s="78"/>
    </row>
    <row r="30" spans="1:25" s="34" customFormat="1" ht="72" outlineLevel="1" x14ac:dyDescent="0.3">
      <c r="A30" s="250">
        <f>A28+1</f>
        <v>20</v>
      </c>
      <c r="B30" s="15" t="s">
        <v>817</v>
      </c>
      <c r="C30" s="20" t="str">
        <f>IF(Kerngegevens!K$78=TRUE,"Dochters aanwezig","N/A, geen Dochters")</f>
        <v>Dochters aanwezig</v>
      </c>
      <c r="D30" s="15" t="s">
        <v>328</v>
      </c>
      <c r="E30" s="15" t="s">
        <v>474</v>
      </c>
      <c r="F30" s="21"/>
      <c r="G30" s="80"/>
      <c r="H30" s="80"/>
      <c r="I30" s="80"/>
      <c r="J30" s="80"/>
      <c r="K30" s="80"/>
      <c r="L30" s="156"/>
      <c r="M30" s="80"/>
      <c r="N30" s="41"/>
      <c r="O30" s="41"/>
      <c r="P30" s="41"/>
      <c r="Q30" s="41"/>
      <c r="R30" s="41"/>
      <c r="S30" s="41"/>
      <c r="T30" s="41"/>
      <c r="U30" s="41"/>
      <c r="V30" s="41"/>
      <c r="W30" s="41"/>
      <c r="X30" s="41"/>
      <c r="Y30" s="78"/>
    </row>
    <row r="31" spans="1:25" s="34" customFormat="1" ht="171" customHeight="1" outlineLevel="1" x14ac:dyDescent="0.3">
      <c r="A31" s="250">
        <f t="shared" si="1"/>
        <v>21</v>
      </c>
      <c r="B31" s="15" t="s">
        <v>818</v>
      </c>
      <c r="C31" s="20" t="str">
        <f>IF(Kerngegevens!K$78=TRUE,"Dochters aanwezig","N/A, geen Dochters")</f>
        <v>Dochters aanwezig</v>
      </c>
      <c r="D31" s="15" t="s">
        <v>329</v>
      </c>
      <c r="E31" s="15"/>
      <c r="F31" s="21"/>
      <c r="G31" s="80"/>
      <c r="H31" s="80"/>
      <c r="I31" s="80"/>
      <c r="J31" s="80"/>
      <c r="K31" s="80"/>
      <c r="L31" s="156"/>
      <c r="M31" s="80"/>
      <c r="N31" s="41"/>
      <c r="O31" s="41"/>
      <c r="P31" s="41"/>
      <c r="Q31" s="41"/>
      <c r="R31" s="41"/>
      <c r="S31" s="41"/>
      <c r="T31" s="41"/>
      <c r="U31" s="41"/>
      <c r="V31" s="41"/>
      <c r="W31" s="41"/>
      <c r="X31" s="41"/>
      <c r="Y31" s="78"/>
    </row>
    <row r="32" spans="1:25" s="34" customFormat="1" ht="77.25" customHeight="1" outlineLevel="1" x14ac:dyDescent="0.3">
      <c r="A32" s="250">
        <f t="shared" si="1"/>
        <v>22</v>
      </c>
      <c r="B32" s="15" t="s">
        <v>369</v>
      </c>
      <c r="C32" s="20" t="str">
        <f>IF(Kerngegevens!K$78=TRUE,"Dochters aanwezig","N/A, geen Dochters")</f>
        <v>Dochters aanwezig</v>
      </c>
      <c r="D32" s="15" t="s">
        <v>370</v>
      </c>
      <c r="E32" s="15" t="s">
        <v>807</v>
      </c>
      <c r="F32" s="21"/>
      <c r="G32" s="80"/>
      <c r="H32" s="80"/>
      <c r="I32" s="80"/>
      <c r="J32" s="80"/>
      <c r="K32" s="80"/>
      <c r="L32" s="156"/>
      <c r="M32" s="80"/>
      <c r="N32" s="41"/>
      <c r="O32" s="41"/>
      <c r="P32" s="41"/>
      <c r="Q32" s="41"/>
      <c r="R32" s="41"/>
      <c r="S32" s="41"/>
      <c r="T32" s="41"/>
      <c r="U32" s="41"/>
      <c r="V32" s="41"/>
      <c r="W32" s="41"/>
      <c r="X32" s="41"/>
      <c r="Y32" s="78"/>
    </row>
    <row r="33" spans="1:25" s="34" customFormat="1" ht="43.2" outlineLevel="1" x14ac:dyDescent="0.3">
      <c r="A33" s="250">
        <f>A32+1</f>
        <v>23</v>
      </c>
      <c r="B33" s="15" t="s">
        <v>819</v>
      </c>
      <c r="C33" s="20"/>
      <c r="D33" s="15" t="s">
        <v>330</v>
      </c>
      <c r="E33" s="15" t="s">
        <v>808</v>
      </c>
      <c r="F33" s="21"/>
      <c r="G33" s="80"/>
      <c r="H33" s="80"/>
      <c r="I33" s="80"/>
      <c r="J33" s="80"/>
      <c r="K33" s="80"/>
      <c r="L33" s="156"/>
      <c r="M33" s="80"/>
      <c r="N33" s="41"/>
      <c r="O33" s="41"/>
      <c r="P33" s="41"/>
      <c r="Q33" s="41"/>
      <c r="R33" s="41"/>
      <c r="S33" s="41"/>
      <c r="T33" s="41"/>
      <c r="U33" s="41"/>
      <c r="V33" s="41"/>
      <c r="W33" s="41"/>
      <c r="X33" s="41"/>
      <c r="Y33" s="78"/>
    </row>
    <row r="34" spans="1:25" ht="129.6" outlineLevel="1" x14ac:dyDescent="0.3">
      <c r="A34" s="250">
        <f>A33+1</f>
        <v>24</v>
      </c>
      <c r="B34" s="15" t="s">
        <v>820</v>
      </c>
      <c r="C34" s="20" t="str">
        <f>IF(Kerngegevens!K$78=TRUE,"Dochters aanwezig","N/A, geen Dochters")</f>
        <v>Dochters aanwezig</v>
      </c>
      <c r="D34" s="15" t="s">
        <v>331</v>
      </c>
      <c r="E34" s="15"/>
      <c r="F34" s="21"/>
      <c r="G34" s="62"/>
      <c r="H34" s="62"/>
      <c r="I34" s="62"/>
      <c r="J34" s="62"/>
      <c r="K34" s="62"/>
      <c r="L34" s="156"/>
      <c r="M34" s="80"/>
      <c r="N34" s="41"/>
      <c r="O34" s="41"/>
      <c r="P34" s="41"/>
      <c r="Q34" s="41"/>
      <c r="R34" s="41"/>
      <c r="S34" s="41"/>
      <c r="T34" s="41"/>
      <c r="U34" s="41"/>
      <c r="V34" s="41"/>
      <c r="W34" s="41"/>
      <c r="X34" s="41"/>
      <c r="Y34" s="78"/>
    </row>
    <row r="35" spans="1:25" s="79" customFormat="1" x14ac:dyDescent="0.3">
      <c r="A35" s="24" t="s">
        <v>354</v>
      </c>
      <c r="B35" s="77"/>
      <c r="C35" s="26"/>
      <c r="D35" s="189"/>
      <c r="E35" s="82"/>
      <c r="F35" s="82"/>
      <c r="G35" s="82"/>
      <c r="H35" s="82"/>
      <c r="I35" s="82"/>
      <c r="J35" s="82"/>
      <c r="K35" s="82"/>
      <c r="L35" s="166"/>
      <c r="M35" s="164"/>
      <c r="N35" s="36"/>
      <c r="O35" s="37"/>
      <c r="P35" s="37"/>
      <c r="Q35" s="37"/>
      <c r="R35" s="37"/>
      <c r="S35" s="37"/>
      <c r="T35" s="37"/>
      <c r="U35" s="37"/>
      <c r="V35" s="37"/>
      <c r="W35" s="37"/>
      <c r="X35" s="37"/>
      <c r="Y35" s="78"/>
    </row>
    <row r="36" spans="1:25" ht="43.2" outlineLevel="1" x14ac:dyDescent="0.3">
      <c r="A36" s="250">
        <f>A34+1</f>
        <v>25</v>
      </c>
      <c r="B36" s="15" t="s">
        <v>125</v>
      </c>
      <c r="C36" s="20" t="str">
        <f>IF(Kerngegevens!K$78=TRUE,"Dochters aanwezig","N/A, geen Dochters")</f>
        <v>Dochters aanwezig</v>
      </c>
      <c r="D36" s="15" t="s">
        <v>332</v>
      </c>
      <c r="E36" s="15"/>
      <c r="F36" s="21"/>
      <c r="G36" s="62"/>
      <c r="H36" s="62"/>
      <c r="I36" s="62"/>
      <c r="J36" s="62"/>
      <c r="K36" s="62"/>
      <c r="L36" s="156"/>
      <c r="M36" s="80"/>
      <c r="N36" s="41"/>
      <c r="O36" s="41"/>
      <c r="P36" s="41"/>
      <c r="Q36" s="41"/>
      <c r="R36" s="41"/>
      <c r="S36" s="41"/>
      <c r="T36" s="41"/>
      <c r="U36" s="41"/>
      <c r="V36" s="41"/>
      <c r="W36" s="41"/>
      <c r="X36" s="41"/>
      <c r="Y36" s="78"/>
    </row>
    <row r="37" spans="1:25" ht="75.75" customHeight="1" outlineLevel="1" x14ac:dyDescent="0.3">
      <c r="A37" s="250">
        <f t="shared" si="1"/>
        <v>26</v>
      </c>
      <c r="B37" s="15" t="s">
        <v>151</v>
      </c>
      <c r="C37" s="20" t="str">
        <f>IF(Kerngegevens!K$78=TRUE,"Dochters aanwezig","N/A, geen Dochters")</f>
        <v>Dochters aanwezig</v>
      </c>
      <c r="D37" s="15" t="s">
        <v>364</v>
      </c>
      <c r="E37" s="15" t="s">
        <v>809</v>
      </c>
      <c r="F37" s="21"/>
      <c r="G37" s="62"/>
      <c r="H37" s="62"/>
      <c r="I37" s="62"/>
      <c r="J37" s="62"/>
      <c r="K37" s="62"/>
      <c r="L37" s="156"/>
      <c r="M37" s="80"/>
      <c r="N37" s="41"/>
      <c r="O37" s="41"/>
      <c r="P37" s="41"/>
      <c r="Q37" s="41"/>
      <c r="R37" s="41"/>
      <c r="S37" s="41"/>
      <c r="T37" s="41"/>
      <c r="U37" s="41"/>
      <c r="V37" s="41"/>
      <c r="W37" s="41"/>
      <c r="X37" s="41"/>
      <c r="Y37" s="78"/>
    </row>
    <row r="38" spans="1:25" ht="43.2" outlineLevel="1" x14ac:dyDescent="0.3">
      <c r="A38" s="250">
        <f t="shared" si="1"/>
        <v>27</v>
      </c>
      <c r="B38" s="15" t="s">
        <v>5</v>
      </c>
      <c r="C38" s="20" t="str">
        <f>IF(Kerngegevens!K$78=TRUE,"Dochters aanwezig","N/A, geen Dochters")</f>
        <v>Dochters aanwezig</v>
      </c>
      <c r="D38" s="15" t="s">
        <v>333</v>
      </c>
      <c r="E38" s="15"/>
      <c r="F38" s="21"/>
      <c r="G38" s="62"/>
      <c r="H38" s="62"/>
      <c r="I38" s="62"/>
      <c r="J38" s="62"/>
      <c r="K38" s="62"/>
      <c r="L38" s="156"/>
      <c r="M38" s="80"/>
      <c r="N38" s="41"/>
      <c r="O38" s="41"/>
      <c r="P38" s="41"/>
      <c r="Q38" s="41"/>
      <c r="R38" s="41"/>
      <c r="S38" s="41"/>
      <c r="T38" s="41"/>
      <c r="U38" s="41"/>
      <c r="V38" s="41"/>
      <c r="W38" s="41"/>
      <c r="X38" s="41"/>
      <c r="Y38" s="78"/>
    </row>
    <row r="39" spans="1:25" s="79" customFormat="1" x14ac:dyDescent="0.3">
      <c r="A39" s="24" t="s">
        <v>355</v>
      </c>
      <c r="B39" s="77"/>
      <c r="C39" s="26"/>
      <c r="D39" s="189"/>
      <c r="E39" s="82"/>
      <c r="F39" s="82"/>
      <c r="G39" s="82"/>
      <c r="H39" s="82"/>
      <c r="I39" s="82"/>
      <c r="J39" s="82"/>
      <c r="K39" s="82"/>
      <c r="L39" s="166"/>
      <c r="M39" s="164"/>
      <c r="N39" s="36"/>
      <c r="O39" s="37"/>
      <c r="P39" s="37"/>
      <c r="Q39" s="37"/>
      <c r="R39" s="37"/>
      <c r="S39" s="37"/>
      <c r="T39" s="37"/>
      <c r="U39" s="37"/>
      <c r="V39" s="37"/>
      <c r="W39" s="37"/>
      <c r="X39" s="37"/>
      <c r="Y39" s="78"/>
    </row>
    <row r="40" spans="1:25" ht="43.2" outlineLevel="1" x14ac:dyDescent="0.3">
      <c r="A40" s="250">
        <f>A38+1</f>
        <v>28</v>
      </c>
      <c r="B40" s="15" t="s">
        <v>881</v>
      </c>
      <c r="C40" s="20" t="str">
        <f>IF(Kerngegevens!K$78=TRUE,"Dochters aanwezig","N/A, geen Dochters")</f>
        <v>Dochters aanwezig</v>
      </c>
      <c r="D40" s="15" t="s">
        <v>363</v>
      </c>
      <c r="E40" s="15"/>
      <c r="F40" s="21"/>
      <c r="G40" s="62"/>
      <c r="H40" s="62"/>
      <c r="I40" s="62"/>
      <c r="J40" s="62"/>
      <c r="K40" s="62"/>
      <c r="L40" s="156"/>
      <c r="M40" s="80"/>
      <c r="N40" s="41"/>
      <c r="O40" s="41"/>
      <c r="P40" s="41"/>
      <c r="Q40" s="41"/>
      <c r="R40" s="41"/>
      <c r="S40" s="41"/>
      <c r="T40" s="41"/>
      <c r="U40" s="41"/>
      <c r="V40" s="41"/>
      <c r="W40" s="41"/>
      <c r="X40" s="41"/>
      <c r="Y40" s="78"/>
    </row>
    <row r="41" spans="1:25" s="79" customFormat="1" x14ac:dyDescent="0.3">
      <c r="A41" s="24" t="s">
        <v>356</v>
      </c>
      <c r="B41" s="77"/>
      <c r="C41" s="26"/>
      <c r="D41" s="189"/>
      <c r="E41" s="82"/>
      <c r="F41" s="82"/>
      <c r="G41" s="82"/>
      <c r="H41" s="82"/>
      <c r="I41" s="82"/>
      <c r="J41" s="82"/>
      <c r="K41" s="82"/>
      <c r="L41" s="166"/>
      <c r="M41" s="164"/>
      <c r="N41" s="36"/>
      <c r="O41" s="37"/>
      <c r="P41" s="37"/>
      <c r="Q41" s="37"/>
      <c r="R41" s="37"/>
      <c r="S41" s="37"/>
      <c r="T41" s="37"/>
      <c r="U41" s="37"/>
      <c r="V41" s="37"/>
      <c r="W41" s="37"/>
      <c r="X41" s="37"/>
      <c r="Y41" s="78"/>
    </row>
    <row r="42" spans="1:25" ht="86.4" outlineLevel="1" x14ac:dyDescent="0.3">
      <c r="A42" s="250">
        <f>A40+1</f>
        <v>29</v>
      </c>
      <c r="B42" s="15" t="s">
        <v>810</v>
      </c>
      <c r="C42" s="20" t="str">
        <f>IF(Kerngegevens!K$78=TRUE,"Dochters aanwezig","N/A, geen Dochters")</f>
        <v>Dochters aanwezig</v>
      </c>
      <c r="D42" s="15" t="s">
        <v>334</v>
      </c>
      <c r="E42" s="15" t="s">
        <v>811</v>
      </c>
      <c r="F42" s="21"/>
      <c r="G42" s="62"/>
      <c r="H42" s="62"/>
      <c r="I42" s="62"/>
      <c r="J42" s="62"/>
      <c r="K42" s="62"/>
      <c r="L42" s="156"/>
      <c r="M42" s="80"/>
      <c r="N42" s="41"/>
      <c r="O42" s="41"/>
      <c r="P42" s="41"/>
      <c r="Q42" s="41"/>
      <c r="R42" s="41"/>
      <c r="S42" s="41"/>
      <c r="T42" s="41"/>
      <c r="U42" s="41"/>
      <c r="V42" s="41"/>
      <c r="W42" s="41"/>
      <c r="X42" s="41"/>
      <c r="Y42" s="78"/>
    </row>
    <row r="43" spans="1:25" ht="57.6" outlineLevel="1" x14ac:dyDescent="0.3">
      <c r="A43" s="250">
        <f t="shared" si="1"/>
        <v>30</v>
      </c>
      <c r="B43" s="15" t="s">
        <v>813</v>
      </c>
      <c r="C43" s="20" t="str">
        <f>IF(Kerngegevens!K$78=TRUE,"Dochters aanwezig","N/A, geen Dochters")</f>
        <v>Dochters aanwezig</v>
      </c>
      <c r="D43" s="15" t="s">
        <v>335</v>
      </c>
      <c r="E43" s="15" t="s">
        <v>812</v>
      </c>
      <c r="F43" s="21"/>
      <c r="G43" s="62"/>
      <c r="H43" s="62"/>
      <c r="I43" s="62"/>
      <c r="J43" s="62"/>
      <c r="K43" s="62"/>
      <c r="L43" s="156"/>
      <c r="M43" s="80"/>
      <c r="N43" s="41"/>
      <c r="O43" s="41"/>
      <c r="P43" s="41"/>
      <c r="Q43" s="41"/>
      <c r="R43" s="41"/>
      <c r="S43" s="41"/>
      <c r="T43" s="41"/>
      <c r="U43" s="41"/>
      <c r="V43" s="41"/>
      <c r="W43" s="41"/>
      <c r="X43" s="41"/>
      <c r="Y43" s="78"/>
    </row>
    <row r="44" spans="1:25" s="79" customFormat="1" x14ac:dyDescent="0.3">
      <c r="A44" s="24" t="s">
        <v>357</v>
      </c>
      <c r="B44" s="77"/>
      <c r="C44" s="26"/>
      <c r="D44" s="189"/>
      <c r="E44" s="82"/>
      <c r="F44" s="82"/>
      <c r="G44" s="82"/>
      <c r="H44" s="82"/>
      <c r="I44" s="82"/>
      <c r="J44" s="82"/>
      <c r="K44" s="82"/>
      <c r="L44" s="166"/>
      <c r="M44" s="164"/>
      <c r="N44" s="36"/>
      <c r="O44" s="37"/>
      <c r="P44" s="37"/>
      <c r="Q44" s="37"/>
      <c r="R44" s="37"/>
      <c r="S44" s="37"/>
      <c r="T44" s="37"/>
      <c r="U44" s="37"/>
      <c r="V44" s="37"/>
      <c r="W44" s="37"/>
      <c r="X44" s="37"/>
      <c r="Y44" s="78"/>
    </row>
    <row r="45" spans="1:25" ht="135" customHeight="1" outlineLevel="1" x14ac:dyDescent="0.3">
      <c r="A45" s="250">
        <f>A43+1</f>
        <v>31</v>
      </c>
      <c r="B45" s="15" t="s">
        <v>824</v>
      </c>
      <c r="C45" s="16" t="str">
        <f>IF(Kerngegevens!K$78=TRUE,"Dochters aanwezig","N/A, geen Dochters")</f>
        <v>Dochters aanwezig</v>
      </c>
      <c r="D45" s="15" t="s">
        <v>336</v>
      </c>
      <c r="E45" s="15" t="s">
        <v>821</v>
      </c>
      <c r="F45" s="21"/>
      <c r="G45" s="62"/>
      <c r="H45" s="62"/>
      <c r="I45" s="62"/>
      <c r="J45" s="62"/>
      <c r="K45" s="62"/>
      <c r="L45" s="156"/>
      <c r="M45" s="80"/>
      <c r="N45" s="41"/>
      <c r="O45" s="41"/>
      <c r="P45" s="41"/>
      <c r="Q45" s="41"/>
      <c r="R45" s="41"/>
      <c r="S45" s="41"/>
      <c r="T45" s="41"/>
      <c r="U45" s="41"/>
      <c r="V45" s="41"/>
      <c r="W45" s="41"/>
      <c r="X45" s="41"/>
      <c r="Y45" s="78"/>
    </row>
    <row r="46" spans="1:25" ht="95.25" customHeight="1" outlineLevel="1" x14ac:dyDescent="0.3">
      <c r="A46" s="250">
        <f t="shared" si="1"/>
        <v>32</v>
      </c>
      <c r="B46" s="15" t="s">
        <v>825</v>
      </c>
      <c r="C46" s="16" t="str">
        <f>IF(Kerngegevens!K$78=TRUE,"Dochters aanwezig","N/A, geen Dochters")</f>
        <v>Dochters aanwezig</v>
      </c>
      <c r="D46" s="15" t="s">
        <v>337</v>
      </c>
      <c r="E46" s="15"/>
      <c r="F46" s="21"/>
      <c r="G46" s="62"/>
      <c r="H46" s="62"/>
      <c r="I46" s="62"/>
      <c r="J46" s="62"/>
      <c r="K46" s="62"/>
      <c r="L46" s="156"/>
      <c r="M46" s="80"/>
      <c r="N46" s="41"/>
      <c r="O46" s="41"/>
      <c r="P46" s="41"/>
      <c r="Q46" s="41"/>
      <c r="R46" s="41"/>
      <c r="S46" s="41"/>
      <c r="T46" s="41"/>
      <c r="U46" s="41"/>
      <c r="V46" s="41"/>
      <c r="W46" s="41"/>
      <c r="X46" s="41"/>
      <c r="Y46" s="78"/>
    </row>
    <row r="47" spans="1:25" ht="86.4" outlineLevel="1" x14ac:dyDescent="0.3">
      <c r="A47" s="250">
        <f>A46+1</f>
        <v>33</v>
      </c>
      <c r="B47" s="15" t="s">
        <v>826</v>
      </c>
      <c r="C47" s="16" t="str">
        <f>IF(Kerngegevens!K$78=TRUE,"Dochters aanwezig","N/A, geen Dochters")</f>
        <v>Dochters aanwezig</v>
      </c>
      <c r="D47" s="15" t="s">
        <v>338</v>
      </c>
      <c r="E47" s="15" t="s">
        <v>822</v>
      </c>
      <c r="F47" s="21"/>
      <c r="G47" s="62"/>
      <c r="H47" s="62"/>
      <c r="I47" s="62"/>
      <c r="J47" s="62"/>
      <c r="K47" s="62"/>
      <c r="L47" s="156"/>
      <c r="M47" s="80"/>
      <c r="N47" s="41"/>
      <c r="O47" s="41"/>
      <c r="P47" s="41"/>
      <c r="Q47" s="41"/>
      <c r="R47" s="41"/>
      <c r="S47" s="41"/>
      <c r="T47" s="41"/>
      <c r="U47" s="41"/>
      <c r="V47" s="41"/>
      <c r="W47" s="41"/>
      <c r="X47" s="41"/>
      <c r="Y47" s="78"/>
    </row>
    <row r="48" spans="1:25" s="79" customFormat="1" x14ac:dyDescent="0.3">
      <c r="A48" s="24" t="s">
        <v>358</v>
      </c>
      <c r="B48" s="77"/>
      <c r="C48" s="26"/>
      <c r="D48" s="189"/>
      <c r="E48" s="82"/>
      <c r="F48" s="82"/>
      <c r="G48" s="82"/>
      <c r="H48" s="82"/>
      <c r="I48" s="82"/>
      <c r="J48" s="82"/>
      <c r="K48" s="82"/>
      <c r="L48" s="166"/>
      <c r="M48" s="164"/>
      <c r="N48" s="36"/>
      <c r="O48" s="37"/>
      <c r="P48" s="37"/>
      <c r="Q48" s="37"/>
      <c r="R48" s="37"/>
      <c r="S48" s="37"/>
      <c r="T48" s="37"/>
      <c r="U48" s="37"/>
      <c r="V48" s="37"/>
      <c r="W48" s="37"/>
      <c r="X48" s="37"/>
      <c r="Y48" s="78"/>
    </row>
    <row r="49" spans="1:25" s="34" customFormat="1" ht="65.25" customHeight="1" outlineLevel="1" x14ac:dyDescent="0.3">
      <c r="A49" s="250">
        <f>A47+1</f>
        <v>34</v>
      </c>
      <c r="B49" s="15" t="s">
        <v>126</v>
      </c>
      <c r="C49" s="20" t="str">
        <f>IF(Kerngegevens!K$78=TRUE,"Dochters aanwezig","N/A, geen Dochters")</f>
        <v>Dochters aanwezig</v>
      </c>
      <c r="D49" s="15" t="s">
        <v>368</v>
      </c>
      <c r="E49" s="15" t="s">
        <v>823</v>
      </c>
      <c r="F49" s="21"/>
      <c r="G49" s="80"/>
      <c r="H49" s="80"/>
      <c r="I49" s="80"/>
      <c r="J49" s="80"/>
      <c r="K49" s="80"/>
      <c r="L49" s="156"/>
      <c r="M49" s="80"/>
      <c r="N49" s="41"/>
      <c r="O49" s="41"/>
      <c r="P49" s="41"/>
      <c r="Q49" s="41"/>
      <c r="R49" s="41"/>
      <c r="S49" s="41"/>
      <c r="T49" s="41"/>
      <c r="U49" s="41"/>
      <c r="V49" s="41"/>
      <c r="W49" s="41"/>
      <c r="X49" s="41"/>
      <c r="Y49" s="78"/>
    </row>
    <row r="50" spans="1:25" s="79" customFormat="1" x14ac:dyDescent="0.3">
      <c r="A50" s="24" t="s">
        <v>359</v>
      </c>
      <c r="B50" s="77"/>
      <c r="C50" s="26"/>
      <c r="D50" s="189"/>
      <c r="E50" s="82"/>
      <c r="F50" s="82"/>
      <c r="G50" s="82"/>
      <c r="H50" s="82"/>
      <c r="I50" s="82"/>
      <c r="J50" s="82"/>
      <c r="K50" s="82"/>
      <c r="L50" s="166"/>
      <c r="M50" s="164"/>
      <c r="N50" s="36"/>
      <c r="O50" s="37"/>
      <c r="P50" s="37"/>
      <c r="Q50" s="37"/>
      <c r="R50" s="37"/>
      <c r="S50" s="37"/>
      <c r="T50" s="37"/>
      <c r="U50" s="37"/>
      <c r="V50" s="37"/>
      <c r="W50" s="37"/>
      <c r="X50" s="37"/>
      <c r="Y50" s="78"/>
    </row>
    <row r="51" spans="1:25" ht="43.2" outlineLevel="1" x14ac:dyDescent="0.3">
      <c r="A51" s="250">
        <f>A49+1</f>
        <v>35</v>
      </c>
      <c r="B51" s="15" t="s">
        <v>127</v>
      </c>
      <c r="C51" s="16" t="str">
        <f>IF(Kerngegevens!K$78=TRUE,"Dochters aanwezig","N/A, geen Dochters")</f>
        <v>Dochters aanwezig</v>
      </c>
      <c r="D51" s="15" t="s">
        <v>339</v>
      </c>
      <c r="E51" s="15" t="s">
        <v>809</v>
      </c>
      <c r="F51" s="21"/>
      <c r="G51" s="62"/>
      <c r="H51" s="62"/>
      <c r="I51" s="62"/>
      <c r="J51" s="62"/>
      <c r="K51" s="62"/>
      <c r="L51" s="156"/>
      <c r="M51" s="80"/>
      <c r="N51" s="41"/>
      <c r="O51" s="41"/>
      <c r="P51" s="41"/>
      <c r="Q51" s="41"/>
      <c r="R51" s="41"/>
      <c r="S51" s="41"/>
      <c r="T51" s="41"/>
      <c r="U51" s="41"/>
      <c r="V51" s="41"/>
      <c r="W51" s="41"/>
      <c r="X51" s="41"/>
      <c r="Y51" s="78"/>
    </row>
    <row r="52" spans="1:25" ht="43.2" outlineLevel="1" x14ac:dyDescent="0.3">
      <c r="A52" s="250">
        <f t="shared" si="1"/>
        <v>36</v>
      </c>
      <c r="B52" s="15" t="s">
        <v>827</v>
      </c>
      <c r="C52" s="16" t="str">
        <f>IF(Kerngegevens!K$78=TRUE,"Dochters aanwezig","N/A, geen Dochters")</f>
        <v>Dochters aanwezig</v>
      </c>
      <c r="D52" s="15"/>
      <c r="E52" s="15"/>
      <c r="F52" s="21"/>
      <c r="G52" s="62"/>
      <c r="H52" s="62"/>
      <c r="I52" s="62"/>
      <c r="J52" s="62"/>
      <c r="K52" s="62"/>
      <c r="L52" s="156"/>
      <c r="M52" s="80"/>
      <c r="N52" s="41"/>
      <c r="O52" s="41"/>
      <c r="P52" s="41"/>
      <c r="Q52" s="41"/>
      <c r="R52" s="41"/>
      <c r="S52" s="41"/>
      <c r="T52" s="41"/>
      <c r="U52" s="41"/>
      <c r="V52" s="41"/>
      <c r="W52" s="41"/>
      <c r="X52" s="41"/>
      <c r="Y52" s="78"/>
    </row>
    <row r="53" spans="1:25" ht="111" customHeight="1" outlineLevel="1" x14ac:dyDescent="0.3">
      <c r="A53" s="250">
        <f t="shared" si="1"/>
        <v>37</v>
      </c>
      <c r="B53" s="15" t="s">
        <v>828</v>
      </c>
      <c r="C53" s="16" t="str">
        <f>IF(Kerngegevens!K$78=TRUE,"Dochters aanwezig","N/A, geen Dochters")</f>
        <v>Dochters aanwezig</v>
      </c>
      <c r="D53" s="15" t="s">
        <v>340</v>
      </c>
      <c r="E53" s="15"/>
      <c r="F53" s="21"/>
      <c r="G53" s="62"/>
      <c r="H53" s="62"/>
      <c r="I53" s="62"/>
      <c r="J53" s="62"/>
      <c r="K53" s="62"/>
      <c r="L53" s="156"/>
      <c r="M53" s="80"/>
      <c r="N53" s="41"/>
      <c r="O53" s="41"/>
      <c r="P53" s="41"/>
      <c r="Q53" s="41"/>
      <c r="R53" s="41"/>
      <c r="S53" s="41"/>
      <c r="T53" s="41"/>
      <c r="U53" s="41"/>
      <c r="V53" s="41"/>
      <c r="W53" s="41"/>
      <c r="X53" s="41"/>
      <c r="Y53" s="78"/>
    </row>
    <row r="54" spans="1:25" ht="31.5" customHeight="1" outlineLevel="1" x14ac:dyDescent="0.3">
      <c r="A54" s="250">
        <f t="shared" si="1"/>
        <v>38</v>
      </c>
      <c r="B54" s="15" t="s">
        <v>6</v>
      </c>
      <c r="C54" s="16" t="str">
        <f>IF(Kerngegevens!K$78=TRUE,"Dochters aanwezig","N/A, geen Dochters")</f>
        <v>Dochters aanwezig</v>
      </c>
      <c r="D54" s="15"/>
      <c r="E54" s="15"/>
      <c r="F54" s="21"/>
      <c r="G54" s="62"/>
      <c r="H54" s="62"/>
      <c r="I54" s="62"/>
      <c r="J54" s="62"/>
      <c r="K54" s="62"/>
      <c r="L54" s="156"/>
      <c r="M54" s="80"/>
      <c r="N54" s="41"/>
      <c r="O54" s="41"/>
      <c r="P54" s="41"/>
      <c r="Q54" s="41"/>
      <c r="R54" s="41"/>
      <c r="S54" s="41"/>
      <c r="T54" s="41"/>
      <c r="U54" s="41"/>
      <c r="V54" s="41"/>
      <c r="W54" s="41"/>
      <c r="X54" s="41"/>
      <c r="Y54" s="78"/>
    </row>
    <row r="55" spans="1:25" ht="28.8" outlineLevel="1" x14ac:dyDescent="0.3">
      <c r="A55" s="250">
        <f>A54+1</f>
        <v>39</v>
      </c>
      <c r="B55" s="15" t="s">
        <v>7</v>
      </c>
      <c r="C55" s="16" t="str">
        <f>IF(Kerngegevens!K$78=TRUE,"Dochters aanwezig","N/A, geen Dochters")</f>
        <v>Dochters aanwezig</v>
      </c>
      <c r="D55" s="15" t="s">
        <v>341</v>
      </c>
      <c r="E55" s="15" t="s">
        <v>472</v>
      </c>
      <c r="F55" s="21"/>
      <c r="G55" s="62"/>
      <c r="H55" s="62"/>
      <c r="I55" s="62"/>
      <c r="J55" s="62"/>
      <c r="K55" s="62"/>
      <c r="L55" s="156"/>
      <c r="M55" s="80"/>
      <c r="N55" s="41"/>
      <c r="O55" s="41"/>
      <c r="P55" s="41"/>
      <c r="Q55" s="41"/>
      <c r="R55" s="41"/>
      <c r="S55" s="41"/>
      <c r="T55" s="41"/>
      <c r="U55" s="41"/>
      <c r="V55" s="41"/>
      <c r="W55" s="41"/>
      <c r="X55" s="41"/>
      <c r="Y55" s="78"/>
    </row>
    <row r="56" spans="1:25" ht="57.6" outlineLevel="1" x14ac:dyDescent="0.3">
      <c r="A56" s="250">
        <f t="shared" si="1"/>
        <v>40</v>
      </c>
      <c r="B56" s="15" t="s">
        <v>714</v>
      </c>
      <c r="C56" s="16" t="str">
        <f>IF(Kerngegevens!K$78=TRUE,"Dochters aanwezig","N/A, geen Dochters")</f>
        <v>Dochters aanwezig</v>
      </c>
      <c r="D56" s="15" t="s">
        <v>829</v>
      </c>
      <c r="E56" s="15"/>
      <c r="F56" s="21"/>
      <c r="G56" s="62"/>
      <c r="H56" s="62"/>
      <c r="I56" s="62"/>
      <c r="J56" s="62"/>
      <c r="K56" s="62"/>
      <c r="L56" s="156"/>
      <c r="M56" s="80"/>
      <c r="N56" s="41"/>
      <c r="O56" s="41"/>
      <c r="P56" s="41"/>
      <c r="Q56" s="41"/>
      <c r="R56" s="41"/>
      <c r="S56" s="41"/>
      <c r="T56" s="41"/>
      <c r="U56" s="41"/>
      <c r="V56" s="41"/>
      <c r="W56" s="41"/>
      <c r="X56" s="41"/>
      <c r="Y56" s="78"/>
    </row>
    <row r="57" spans="1:25" s="79" customFormat="1" x14ac:dyDescent="0.3">
      <c r="A57" s="24" t="s">
        <v>360</v>
      </c>
      <c r="B57" s="77"/>
      <c r="C57" s="26"/>
      <c r="D57" s="189"/>
      <c r="E57" s="82"/>
      <c r="F57" s="82"/>
      <c r="G57" s="82"/>
      <c r="H57" s="82"/>
      <c r="I57" s="82"/>
      <c r="J57" s="82"/>
      <c r="K57" s="82"/>
      <c r="L57" s="166"/>
      <c r="M57" s="164"/>
      <c r="N57" s="36"/>
      <c r="O57" s="37"/>
      <c r="P57" s="37"/>
      <c r="Q57" s="37"/>
      <c r="R57" s="37"/>
      <c r="S57" s="37"/>
      <c r="T57" s="37"/>
      <c r="U57" s="37"/>
      <c r="V57" s="37"/>
      <c r="W57" s="37"/>
      <c r="X57" s="37"/>
      <c r="Y57" s="78"/>
    </row>
    <row r="58" spans="1:25" ht="43.2" outlineLevel="1" x14ac:dyDescent="0.3">
      <c r="A58" s="250">
        <f>A56+1</f>
        <v>41</v>
      </c>
      <c r="B58" s="15" t="s">
        <v>830</v>
      </c>
      <c r="C58" s="20" t="str">
        <f>IF(Kerngegevens!K$78=TRUE,"Dochters aanwezig","N/A, geen Dochters")</f>
        <v>Dochters aanwezig</v>
      </c>
      <c r="D58" s="15" t="s">
        <v>371</v>
      </c>
      <c r="E58" s="15"/>
      <c r="F58" s="21"/>
      <c r="G58" s="62"/>
      <c r="H58" s="62"/>
      <c r="I58" s="62"/>
      <c r="J58" s="62"/>
      <c r="K58" s="62"/>
      <c r="L58" s="156"/>
      <c r="M58" s="80"/>
      <c r="N58" s="41"/>
      <c r="O58" s="41"/>
      <c r="P58" s="41"/>
      <c r="Q58" s="41"/>
      <c r="R58" s="41"/>
      <c r="S58" s="41"/>
      <c r="T58" s="41"/>
      <c r="U58" s="41"/>
      <c r="V58" s="41"/>
      <c r="W58" s="41"/>
      <c r="X58" s="41"/>
      <c r="Y58" s="78"/>
    </row>
    <row r="59" spans="1:25" ht="57.6" outlineLevel="1" x14ac:dyDescent="0.3">
      <c r="A59" s="250">
        <f t="shared" ref="A59:A66" si="2">A58+1</f>
        <v>42</v>
      </c>
      <c r="B59" s="31" t="s">
        <v>831</v>
      </c>
      <c r="C59" s="20" t="str">
        <f>IF(Kerngegevens!K$78=TRUE,"Dochters aanwezig","N/A, geen Dochters")</f>
        <v>Dochters aanwezig</v>
      </c>
      <c r="D59" s="15" t="s">
        <v>372</v>
      </c>
      <c r="E59" s="15"/>
      <c r="F59" s="21"/>
      <c r="G59" s="62"/>
      <c r="H59" s="62"/>
      <c r="I59" s="62"/>
      <c r="J59" s="62"/>
      <c r="K59" s="62"/>
      <c r="L59" s="156"/>
      <c r="M59" s="80"/>
      <c r="N59" s="41"/>
      <c r="O59" s="41"/>
      <c r="P59" s="41"/>
      <c r="Q59" s="41"/>
      <c r="R59" s="41"/>
      <c r="S59" s="41"/>
      <c r="T59" s="41"/>
      <c r="U59" s="41"/>
      <c r="V59" s="41"/>
      <c r="W59" s="41"/>
      <c r="X59" s="41"/>
      <c r="Y59" s="78"/>
    </row>
    <row r="60" spans="1:25" ht="86.4" outlineLevel="1" x14ac:dyDescent="0.3">
      <c r="A60" s="250">
        <f t="shared" si="2"/>
        <v>43</v>
      </c>
      <c r="B60" s="31" t="s">
        <v>838</v>
      </c>
      <c r="C60" s="20" t="str">
        <f>IF(Kerngegevens!K$78=TRUE,"Dochters aanwezig","N/A, geen Dochters")</f>
        <v>Dochters aanwezig</v>
      </c>
      <c r="D60" s="15" t="s">
        <v>373</v>
      </c>
      <c r="E60" s="15"/>
      <c r="F60" s="21"/>
      <c r="G60" s="62"/>
      <c r="H60" s="62"/>
      <c r="I60" s="62"/>
      <c r="J60" s="62"/>
      <c r="K60" s="62"/>
      <c r="L60" s="156"/>
      <c r="M60" s="80"/>
      <c r="N60" s="41"/>
      <c r="O60" s="41"/>
      <c r="P60" s="41"/>
      <c r="Q60" s="41"/>
      <c r="R60" s="41"/>
      <c r="S60" s="41"/>
      <c r="T60" s="41"/>
      <c r="U60" s="41"/>
      <c r="V60" s="41"/>
      <c r="W60" s="41"/>
      <c r="X60" s="41"/>
      <c r="Y60" s="78"/>
    </row>
    <row r="61" spans="1:25" ht="57.6" outlineLevel="1" x14ac:dyDescent="0.3">
      <c r="A61" s="250">
        <f t="shared" si="2"/>
        <v>44</v>
      </c>
      <c r="B61" s="31" t="s">
        <v>832</v>
      </c>
      <c r="C61" s="20" t="str">
        <f>IF(Kerngegevens!K$78=TRUE,"Dochters aanwezig","N/A, geen Dochters")</f>
        <v>Dochters aanwezig</v>
      </c>
      <c r="D61" s="15" t="s">
        <v>374</v>
      </c>
      <c r="E61" s="15"/>
      <c r="F61" s="21"/>
      <c r="G61" s="62"/>
      <c r="H61" s="62"/>
      <c r="I61" s="62"/>
      <c r="J61" s="62"/>
      <c r="K61" s="62"/>
      <c r="L61" s="156"/>
      <c r="M61" s="80"/>
      <c r="N61" s="41"/>
      <c r="O61" s="41"/>
      <c r="P61" s="41"/>
      <c r="Q61" s="41"/>
      <c r="R61" s="41"/>
      <c r="S61" s="41"/>
      <c r="T61" s="41"/>
      <c r="U61" s="41"/>
      <c r="V61" s="41"/>
      <c r="W61" s="41"/>
      <c r="X61" s="41"/>
      <c r="Y61" s="78"/>
    </row>
    <row r="62" spans="1:25" ht="72" outlineLevel="1" x14ac:dyDescent="0.3">
      <c r="A62" s="250">
        <f t="shared" si="2"/>
        <v>45</v>
      </c>
      <c r="B62" s="31" t="s">
        <v>833</v>
      </c>
      <c r="C62" s="20" t="str">
        <f>IF(Kerngegevens!K$78=TRUE,"Dochters aanwezig","N/A, geen Dochters")</f>
        <v>Dochters aanwezig</v>
      </c>
      <c r="D62" s="15" t="s">
        <v>375</v>
      </c>
      <c r="E62" s="15"/>
      <c r="F62" s="21"/>
      <c r="G62" s="62"/>
      <c r="H62" s="62"/>
      <c r="I62" s="62"/>
      <c r="J62" s="62"/>
      <c r="K62" s="62"/>
      <c r="L62" s="156"/>
      <c r="M62" s="80"/>
      <c r="N62" s="41"/>
      <c r="O62" s="41"/>
      <c r="P62" s="41"/>
      <c r="Q62" s="41"/>
      <c r="R62" s="41"/>
      <c r="S62" s="41"/>
      <c r="T62" s="41"/>
      <c r="U62" s="41"/>
      <c r="V62" s="41"/>
      <c r="W62" s="41"/>
      <c r="X62" s="41"/>
      <c r="Y62" s="78"/>
    </row>
    <row r="63" spans="1:25" ht="86.4" outlineLevel="1" x14ac:dyDescent="0.3">
      <c r="A63" s="250">
        <f t="shared" si="2"/>
        <v>46</v>
      </c>
      <c r="B63" s="31" t="s">
        <v>837</v>
      </c>
      <c r="C63" s="20" t="str">
        <f>IF(Kerngegevens!K$78=TRUE,"Dochters aanwezig","N/A, geen Dochters")</f>
        <v>Dochters aanwezig</v>
      </c>
      <c r="D63" s="15" t="s">
        <v>376</v>
      </c>
      <c r="E63" s="15"/>
      <c r="F63" s="21"/>
      <c r="G63" s="62"/>
      <c r="H63" s="62"/>
      <c r="I63" s="62"/>
      <c r="J63" s="62"/>
      <c r="K63" s="62"/>
      <c r="L63" s="156"/>
      <c r="M63" s="80"/>
      <c r="N63" s="41"/>
      <c r="O63" s="41"/>
      <c r="P63" s="41"/>
      <c r="Q63" s="41"/>
      <c r="R63" s="41"/>
      <c r="S63" s="41"/>
      <c r="T63" s="41"/>
      <c r="U63" s="41"/>
      <c r="V63" s="41"/>
      <c r="W63" s="41"/>
      <c r="X63" s="41"/>
      <c r="Y63" s="78"/>
    </row>
    <row r="64" spans="1:25" ht="57.6" outlineLevel="1" x14ac:dyDescent="0.3">
      <c r="A64" s="250">
        <f t="shared" si="2"/>
        <v>47</v>
      </c>
      <c r="B64" s="31" t="s">
        <v>834</v>
      </c>
      <c r="C64" s="20" t="str">
        <f>IF(Kerngegevens!K$78=TRUE,"Dochters aanwezig","N/A, geen Dochters")</f>
        <v>Dochters aanwezig</v>
      </c>
      <c r="D64" s="15" t="s">
        <v>365</v>
      </c>
      <c r="E64" s="15"/>
      <c r="F64" s="21"/>
      <c r="G64" s="62"/>
      <c r="H64" s="62"/>
      <c r="I64" s="62"/>
      <c r="J64" s="62"/>
      <c r="K64" s="62"/>
      <c r="L64" s="156"/>
      <c r="M64" s="80"/>
      <c r="N64" s="41"/>
      <c r="O64" s="41"/>
      <c r="P64" s="41"/>
      <c r="Q64" s="41"/>
      <c r="R64" s="41"/>
      <c r="S64" s="41"/>
      <c r="T64" s="41"/>
      <c r="U64" s="41"/>
      <c r="V64" s="41"/>
      <c r="W64" s="41"/>
      <c r="X64" s="41"/>
      <c r="Y64" s="78"/>
    </row>
    <row r="65" spans="1:25" ht="57.6" outlineLevel="1" x14ac:dyDescent="0.3">
      <c r="A65" s="250">
        <f t="shared" si="2"/>
        <v>48</v>
      </c>
      <c r="B65" s="84" t="s">
        <v>835</v>
      </c>
      <c r="C65" s="20" t="str">
        <f>IF(Kerngegevens!K$78=TRUE,"Dochters aanwezig","N/A, geen Dochters")</f>
        <v>Dochters aanwezig</v>
      </c>
      <c r="D65" s="15" t="s">
        <v>366</v>
      </c>
      <c r="E65" s="15"/>
      <c r="F65" s="21"/>
      <c r="G65" s="62"/>
      <c r="H65" s="62"/>
      <c r="I65" s="62"/>
      <c r="J65" s="62"/>
      <c r="K65" s="62"/>
      <c r="L65" s="156"/>
      <c r="M65" s="80"/>
      <c r="N65" s="41"/>
      <c r="O65" s="41"/>
      <c r="P65" s="41"/>
      <c r="Q65" s="41"/>
      <c r="R65" s="41"/>
      <c r="S65" s="41"/>
      <c r="T65" s="41"/>
      <c r="U65" s="41"/>
      <c r="V65" s="41"/>
      <c r="W65" s="41"/>
      <c r="X65" s="41"/>
      <c r="Y65" s="78"/>
    </row>
    <row r="66" spans="1:25" ht="72" outlineLevel="1" x14ac:dyDescent="0.3">
      <c r="A66" s="250">
        <f t="shared" si="2"/>
        <v>49</v>
      </c>
      <c r="B66" s="85" t="s">
        <v>836</v>
      </c>
      <c r="C66" s="20" t="str">
        <f>IF(Kerngegevens!K$78=TRUE,"Dochters aanwezig","N/A, geen Dochters")</f>
        <v>Dochters aanwezig</v>
      </c>
      <c r="D66" s="15" t="s">
        <v>367</v>
      </c>
      <c r="E66" s="15"/>
      <c r="F66" s="21"/>
      <c r="G66" s="62"/>
      <c r="H66" s="62"/>
      <c r="I66" s="62"/>
      <c r="J66" s="62"/>
      <c r="K66" s="62"/>
      <c r="L66" s="156"/>
      <c r="M66" s="80"/>
      <c r="N66" s="41"/>
      <c r="O66" s="41"/>
      <c r="P66" s="41"/>
      <c r="Q66" s="41"/>
      <c r="R66" s="41"/>
      <c r="S66" s="41"/>
      <c r="T66" s="41"/>
      <c r="U66" s="41"/>
      <c r="V66" s="41"/>
      <c r="W66" s="41"/>
      <c r="X66" s="41"/>
      <c r="Y66" s="78"/>
    </row>
    <row r="67" spans="1:25" s="79" customFormat="1" x14ac:dyDescent="0.3">
      <c r="A67" s="24" t="s">
        <v>361</v>
      </c>
      <c r="B67" s="77"/>
      <c r="C67" s="26"/>
      <c r="D67" s="189"/>
      <c r="E67" s="82"/>
      <c r="F67" s="82"/>
      <c r="G67" s="82"/>
      <c r="H67" s="82"/>
      <c r="I67" s="82"/>
      <c r="J67" s="82"/>
      <c r="K67" s="82"/>
      <c r="L67" s="166"/>
      <c r="M67" s="164"/>
      <c r="N67" s="36"/>
      <c r="O67" s="37"/>
      <c r="P67" s="37"/>
      <c r="Q67" s="37"/>
      <c r="R67" s="37"/>
      <c r="S67" s="37"/>
      <c r="T67" s="37"/>
      <c r="U67" s="37"/>
      <c r="V67" s="37"/>
      <c r="W67" s="37"/>
      <c r="X67" s="37"/>
      <c r="Y67" s="78"/>
    </row>
    <row r="68" spans="1:25" ht="43.2" outlineLevel="1" x14ac:dyDescent="0.3">
      <c r="A68" s="250">
        <f>A66+1</f>
        <v>50</v>
      </c>
      <c r="B68" s="17" t="s">
        <v>839</v>
      </c>
      <c r="C68" s="20" t="str">
        <f>IF(Kerngegevens!K$78=TRUE,"Dochters aanwezig","N/A, geen Dochters")</f>
        <v>Dochters aanwezig</v>
      </c>
      <c r="D68" s="15" t="s">
        <v>342</v>
      </c>
      <c r="E68" s="15" t="s">
        <v>840</v>
      </c>
      <c r="F68" s="21"/>
      <c r="G68" s="62"/>
      <c r="H68" s="62"/>
      <c r="I68" s="62"/>
      <c r="J68" s="62"/>
      <c r="K68" s="62"/>
      <c r="L68" s="156"/>
      <c r="M68" s="80"/>
      <c r="N68" s="41"/>
      <c r="O68" s="41"/>
      <c r="P68" s="41"/>
      <c r="Q68" s="41"/>
      <c r="R68" s="41"/>
      <c r="S68" s="41"/>
      <c r="T68" s="41"/>
      <c r="U68" s="41"/>
      <c r="V68" s="41"/>
      <c r="W68" s="41"/>
      <c r="X68" s="41"/>
      <c r="Y68" s="78"/>
    </row>
    <row r="69" spans="1:25" ht="86.4" outlineLevel="1" x14ac:dyDescent="0.3">
      <c r="A69" s="250">
        <f>A68+1</f>
        <v>51</v>
      </c>
      <c r="B69" s="17" t="s">
        <v>887</v>
      </c>
      <c r="C69" s="20" t="str">
        <f>IF(Kerngegevens!K$78=TRUE,"Dochters aanwezig","N/A, geen Dochters")</f>
        <v>Dochters aanwezig</v>
      </c>
      <c r="D69" s="15" t="s">
        <v>343</v>
      </c>
      <c r="E69" s="15" t="s">
        <v>841</v>
      </c>
      <c r="F69" s="21"/>
      <c r="G69" s="62"/>
      <c r="H69" s="62"/>
      <c r="I69" s="62"/>
      <c r="J69" s="62"/>
      <c r="K69" s="62"/>
      <c r="L69" s="156"/>
      <c r="M69" s="80"/>
      <c r="N69" s="41"/>
      <c r="O69" s="41"/>
      <c r="P69" s="41"/>
      <c r="Q69" s="41"/>
      <c r="R69" s="41"/>
      <c r="S69" s="41"/>
      <c r="T69" s="41"/>
      <c r="U69" s="41"/>
      <c r="V69" s="41"/>
      <c r="W69" s="41"/>
      <c r="X69" s="41"/>
      <c r="Y69" s="78"/>
    </row>
    <row r="70" spans="1:25" ht="100.8" outlineLevel="1" x14ac:dyDescent="0.3">
      <c r="A70" s="250">
        <f t="shared" ref="A70:A73" si="3">A69+1</f>
        <v>52</v>
      </c>
      <c r="B70" s="17" t="s">
        <v>843</v>
      </c>
      <c r="C70" s="20" t="str">
        <f>IF(Kerngegevens!K$78=TRUE,"Dochters aanwezig","N/A, geen Dochters")</f>
        <v>Dochters aanwezig</v>
      </c>
      <c r="D70" s="15" t="s">
        <v>557</v>
      </c>
      <c r="E70" s="15"/>
      <c r="F70" s="18"/>
      <c r="G70" s="62"/>
      <c r="H70" s="62"/>
      <c r="I70" s="62"/>
      <c r="J70" s="62"/>
      <c r="K70" s="62"/>
      <c r="L70" s="156"/>
      <c r="M70" s="80"/>
      <c r="N70" s="41"/>
      <c r="O70" s="41"/>
      <c r="P70" s="41"/>
      <c r="Q70" s="41"/>
      <c r="R70" s="41"/>
      <c r="S70" s="41"/>
      <c r="T70" s="41"/>
      <c r="U70" s="41"/>
      <c r="V70" s="41"/>
      <c r="W70" s="41"/>
      <c r="X70" s="41"/>
      <c r="Y70" s="78"/>
    </row>
    <row r="71" spans="1:25" ht="158.4" outlineLevel="1" x14ac:dyDescent="0.3">
      <c r="A71" s="250">
        <f t="shared" si="3"/>
        <v>53</v>
      </c>
      <c r="B71" s="15" t="s">
        <v>888</v>
      </c>
      <c r="C71" s="20" t="str">
        <f>IF(Kerngegevens!K$78=TRUE,"Dochters aanwezig","N/A, geen Dochters")</f>
        <v>Dochters aanwezig</v>
      </c>
      <c r="D71" s="15" t="s">
        <v>844</v>
      </c>
      <c r="E71" s="15"/>
      <c r="F71" s="21"/>
      <c r="G71" s="62"/>
      <c r="H71" s="62"/>
      <c r="I71" s="62"/>
      <c r="J71" s="62"/>
      <c r="K71" s="62"/>
      <c r="L71" s="156"/>
      <c r="M71" s="80"/>
      <c r="N71" s="41"/>
      <c r="O71" s="41"/>
      <c r="P71" s="41"/>
      <c r="Q71" s="41"/>
      <c r="R71" s="41"/>
      <c r="S71" s="41"/>
      <c r="T71" s="41"/>
      <c r="U71" s="41"/>
      <c r="V71" s="41"/>
      <c r="W71" s="41"/>
      <c r="X71" s="41"/>
      <c r="Y71" s="78"/>
    </row>
    <row r="72" spans="1:25" ht="57.6" outlineLevel="1" x14ac:dyDescent="0.3">
      <c r="A72" s="250">
        <f t="shared" si="3"/>
        <v>54</v>
      </c>
      <c r="B72" s="15" t="s">
        <v>885</v>
      </c>
      <c r="C72" s="20" t="str">
        <f>IF(Kerngegevens!K$78=TRUE,"Dochters aanwezig","N/A, geen Dochters")</f>
        <v>Dochters aanwezig</v>
      </c>
      <c r="D72" s="15" t="s">
        <v>344</v>
      </c>
      <c r="E72" s="15" t="s">
        <v>842</v>
      </c>
      <c r="F72" s="21"/>
      <c r="G72" s="80"/>
      <c r="H72" s="80"/>
      <c r="I72" s="80"/>
      <c r="J72" s="80"/>
      <c r="K72" s="80"/>
      <c r="L72" s="156"/>
      <c r="M72" s="80"/>
      <c r="N72" s="41"/>
      <c r="O72" s="41"/>
      <c r="P72" s="41"/>
      <c r="Q72" s="41"/>
      <c r="R72" s="41"/>
      <c r="S72" s="41"/>
      <c r="T72" s="41"/>
      <c r="U72" s="41"/>
      <c r="V72" s="41"/>
      <c r="W72" s="41"/>
      <c r="X72" s="41"/>
      <c r="Y72" s="78"/>
    </row>
    <row r="73" spans="1:25" ht="28.8" outlineLevel="1" x14ac:dyDescent="0.3">
      <c r="A73" s="250">
        <f t="shared" si="3"/>
        <v>55</v>
      </c>
      <c r="B73" s="15" t="s">
        <v>874</v>
      </c>
      <c r="C73" s="20" t="str">
        <f>IF(Kerngegevens!K$78=TRUE,"Dochters aanwezig","N/A, geen Dochters")</f>
        <v>Dochters aanwezig</v>
      </c>
      <c r="D73" s="15" t="s">
        <v>345</v>
      </c>
      <c r="E73" s="15" t="s">
        <v>530</v>
      </c>
      <c r="F73" s="18"/>
      <c r="G73" s="80"/>
      <c r="H73" s="80"/>
      <c r="I73" s="80"/>
      <c r="J73" s="80"/>
      <c r="K73" s="80"/>
      <c r="L73" s="156"/>
      <c r="M73" s="80"/>
      <c r="N73" s="41"/>
      <c r="O73" s="41"/>
      <c r="P73" s="41"/>
      <c r="Q73" s="41"/>
      <c r="R73" s="41"/>
      <c r="S73" s="41"/>
      <c r="T73" s="41"/>
      <c r="U73" s="41"/>
      <c r="V73" s="41"/>
      <c r="W73" s="41"/>
      <c r="X73" s="41"/>
      <c r="Y73" s="78"/>
    </row>
    <row r="74" spans="1:25" s="79" customFormat="1" x14ac:dyDescent="0.3">
      <c r="A74" s="24" t="s">
        <v>845</v>
      </c>
      <c r="B74" s="77"/>
      <c r="C74" s="26"/>
      <c r="D74" s="189"/>
      <c r="E74" s="82"/>
      <c r="F74" s="82"/>
      <c r="G74" s="82"/>
      <c r="H74" s="82"/>
      <c r="I74" s="82"/>
      <c r="J74" s="82"/>
      <c r="K74" s="82"/>
      <c r="L74" s="166"/>
      <c r="M74" s="164"/>
      <c r="N74" s="36"/>
      <c r="O74" s="37"/>
      <c r="P74" s="37"/>
      <c r="Q74" s="37"/>
      <c r="R74" s="37"/>
      <c r="S74" s="37"/>
      <c r="T74" s="37"/>
      <c r="U74" s="37"/>
      <c r="V74" s="37"/>
      <c r="W74" s="37"/>
      <c r="X74" s="37"/>
      <c r="Y74" s="78"/>
    </row>
    <row r="75" spans="1:25" ht="43.2" outlineLevel="1" x14ac:dyDescent="0.3">
      <c r="A75" s="250">
        <f>A73+1</f>
        <v>56</v>
      </c>
      <c r="B75" s="15" t="s">
        <v>846</v>
      </c>
      <c r="C75" s="20" t="str">
        <f>IF(Kerngegevens!K$78=TRUE,"Dochters aanwezig","N/A, geen Dochters")</f>
        <v>Dochters aanwezig</v>
      </c>
      <c r="D75" s="15" t="s">
        <v>341</v>
      </c>
      <c r="E75" s="15"/>
      <c r="F75" s="21"/>
      <c r="G75" s="62"/>
      <c r="H75" s="62"/>
      <c r="I75" s="62"/>
      <c r="J75" s="62"/>
      <c r="K75" s="62"/>
      <c r="L75" s="156"/>
      <c r="M75" s="80"/>
      <c r="N75" s="41"/>
      <c r="O75" s="41"/>
      <c r="P75" s="41"/>
      <c r="Q75" s="41"/>
      <c r="R75" s="41"/>
      <c r="S75" s="41"/>
      <c r="T75" s="41"/>
      <c r="U75" s="41"/>
      <c r="V75" s="41"/>
      <c r="W75" s="41"/>
      <c r="X75" s="41"/>
      <c r="Y75" s="78"/>
    </row>
    <row r="76" spans="1:25" ht="138" customHeight="1" outlineLevel="1" x14ac:dyDescent="0.3">
      <c r="A76" s="250">
        <f t="shared" si="1"/>
        <v>57</v>
      </c>
      <c r="B76" s="15" t="s">
        <v>450</v>
      </c>
      <c r="C76" s="20" t="str">
        <f>IF(Kerngegevens!K$78=TRUE,"Dochters aanwezig","N/A, geen Dochters")</f>
        <v>Dochters aanwezig</v>
      </c>
      <c r="D76" s="15"/>
      <c r="E76" s="15"/>
      <c r="F76" s="21"/>
      <c r="G76" s="62"/>
      <c r="H76" s="62"/>
      <c r="I76" s="62"/>
      <c r="J76" s="62"/>
      <c r="K76" s="62"/>
      <c r="L76" s="156"/>
      <c r="M76" s="80"/>
      <c r="N76" s="41"/>
      <c r="O76" s="41"/>
      <c r="P76" s="41"/>
      <c r="Q76" s="41"/>
      <c r="R76" s="41"/>
      <c r="S76" s="41"/>
      <c r="T76" s="41"/>
      <c r="U76" s="41"/>
      <c r="V76" s="41"/>
      <c r="W76" s="41"/>
      <c r="X76" s="41"/>
      <c r="Y76" s="78"/>
    </row>
    <row r="77" spans="1:25" s="79" customFormat="1" x14ac:dyDescent="0.3">
      <c r="A77" s="24" t="s">
        <v>847</v>
      </c>
      <c r="B77" s="77"/>
      <c r="C77" s="26"/>
      <c r="D77" s="189"/>
      <c r="E77" s="82"/>
      <c r="F77" s="82"/>
      <c r="G77" s="82"/>
      <c r="H77" s="82"/>
      <c r="I77" s="82"/>
      <c r="J77" s="82"/>
      <c r="K77" s="82"/>
      <c r="L77" s="166"/>
      <c r="M77" s="164"/>
      <c r="N77" s="36"/>
      <c r="O77" s="37"/>
      <c r="P77" s="37"/>
      <c r="Q77" s="37"/>
      <c r="R77" s="37"/>
      <c r="S77" s="37"/>
      <c r="T77" s="37"/>
      <c r="U77" s="37"/>
      <c r="V77" s="37"/>
      <c r="W77" s="37"/>
      <c r="X77" s="37"/>
      <c r="Y77" s="78"/>
    </row>
    <row r="78" spans="1:25" ht="129.6" outlineLevel="1" x14ac:dyDescent="0.3">
      <c r="A78" s="250">
        <f>A76+1</f>
        <v>58</v>
      </c>
      <c r="B78" s="15" t="s">
        <v>882</v>
      </c>
      <c r="C78" s="20" t="str">
        <f>IF(Kerngegevens!K$78=TRUE,"Dochters aanwezig","N/A, geen Dochters")</f>
        <v>Dochters aanwezig</v>
      </c>
      <c r="D78" s="15" t="s">
        <v>346</v>
      </c>
      <c r="E78" s="15"/>
      <c r="F78" s="21"/>
      <c r="G78" s="62"/>
      <c r="H78" s="62"/>
      <c r="I78" s="62"/>
      <c r="J78" s="62"/>
      <c r="K78" s="62"/>
      <c r="L78" s="156"/>
      <c r="M78" s="80"/>
      <c r="N78" s="41"/>
      <c r="O78" s="41"/>
      <c r="P78" s="41"/>
      <c r="Q78" s="41"/>
      <c r="R78" s="41"/>
      <c r="S78" s="41"/>
      <c r="T78" s="41"/>
      <c r="U78" s="41"/>
      <c r="V78" s="41"/>
      <c r="W78" s="41"/>
      <c r="X78" s="41"/>
      <c r="Y78" s="78"/>
    </row>
    <row r="79" spans="1:25" ht="28.8" outlineLevel="1" x14ac:dyDescent="0.3">
      <c r="A79" s="250">
        <f>A78+1</f>
        <v>59</v>
      </c>
      <c r="B79" s="15" t="s">
        <v>889</v>
      </c>
      <c r="C79" s="20" t="str">
        <f>IF(Kerngegevens!K$78=TRUE,"Dochters aanwezig","N/A, geen Dochters")</f>
        <v>Dochters aanwezig</v>
      </c>
      <c r="D79" s="15" t="s">
        <v>558</v>
      </c>
      <c r="E79" s="15" t="s">
        <v>848</v>
      </c>
      <c r="F79" s="21"/>
      <c r="G79" s="62"/>
      <c r="H79" s="62"/>
      <c r="I79" s="62"/>
      <c r="J79" s="62"/>
      <c r="K79" s="62"/>
      <c r="L79" s="156"/>
      <c r="M79" s="80"/>
      <c r="N79" s="41"/>
      <c r="O79" s="41"/>
      <c r="P79" s="41"/>
      <c r="Q79" s="41"/>
      <c r="R79" s="41"/>
      <c r="S79" s="41"/>
      <c r="T79" s="41"/>
      <c r="U79" s="41"/>
      <c r="V79" s="41"/>
      <c r="W79" s="41"/>
      <c r="X79" s="41"/>
      <c r="Y79" s="78"/>
    </row>
    <row r="80" spans="1:25" ht="115.2" outlineLevel="1" x14ac:dyDescent="0.3">
      <c r="A80" s="250">
        <f>A79+1</f>
        <v>60</v>
      </c>
      <c r="B80" s="15" t="s">
        <v>883</v>
      </c>
      <c r="C80" s="20" t="str">
        <f>IF(Kerngegevens!K$78=TRUE,"Dochters aanwezig","N/A, geen Dochters")</f>
        <v>Dochters aanwezig</v>
      </c>
      <c r="D80" s="15" t="s">
        <v>347</v>
      </c>
      <c r="E80" s="15" t="s">
        <v>849</v>
      </c>
      <c r="F80" s="21"/>
      <c r="G80" s="62"/>
      <c r="H80" s="62"/>
      <c r="I80" s="62"/>
      <c r="J80" s="62"/>
      <c r="K80" s="62"/>
      <c r="L80" s="156"/>
      <c r="M80" s="168"/>
      <c r="N80" s="41"/>
      <c r="O80" s="41"/>
      <c r="P80" s="41"/>
      <c r="Q80" s="41"/>
      <c r="R80" s="41"/>
      <c r="S80" s="41"/>
      <c r="T80" s="41"/>
      <c r="U80" s="41"/>
      <c r="V80" s="41"/>
      <c r="W80" s="41"/>
      <c r="X80" s="41"/>
      <c r="Y80" s="78"/>
    </row>
    <row r="81" spans="1:25" ht="72" outlineLevel="1" x14ac:dyDescent="0.3">
      <c r="A81" s="250">
        <f>A80+1</f>
        <v>61</v>
      </c>
      <c r="B81" s="15" t="s">
        <v>778</v>
      </c>
      <c r="C81" s="20" t="str">
        <f>IF(Kerngegevens!K$78=TRUE,"Dochters aanwezig","N/A, geen Dochters")</f>
        <v>Dochters aanwezig</v>
      </c>
      <c r="D81" s="15" t="s">
        <v>204</v>
      </c>
      <c r="E81" s="15"/>
      <c r="F81" s="21"/>
      <c r="G81" s="62"/>
      <c r="H81" s="62"/>
      <c r="I81" s="62"/>
      <c r="J81" s="62"/>
      <c r="K81" s="62"/>
      <c r="L81" s="156"/>
      <c r="M81" s="168"/>
      <c r="N81" s="41"/>
      <c r="O81" s="41"/>
      <c r="P81" s="41"/>
      <c r="Q81" s="41"/>
      <c r="R81" s="41"/>
      <c r="S81" s="41"/>
      <c r="T81" s="41"/>
      <c r="U81" s="41"/>
      <c r="V81" s="41"/>
      <c r="W81" s="41"/>
      <c r="X81" s="41"/>
      <c r="Y81" s="78"/>
    </row>
    <row r="82" spans="1:25" s="79" customFormat="1" x14ac:dyDescent="0.3">
      <c r="A82" s="24" t="s">
        <v>362</v>
      </c>
      <c r="B82" s="77"/>
      <c r="C82" s="26"/>
      <c r="D82" s="189"/>
      <c r="E82" s="82"/>
      <c r="F82" s="82"/>
      <c r="G82" s="82"/>
      <c r="H82" s="82"/>
      <c r="I82" s="82"/>
      <c r="J82" s="82"/>
      <c r="K82" s="82"/>
      <c r="L82" s="166"/>
      <c r="M82" s="164"/>
      <c r="N82" s="36"/>
      <c r="O82" s="37"/>
      <c r="P82" s="37"/>
      <c r="Q82" s="37"/>
      <c r="R82" s="37"/>
      <c r="S82" s="37"/>
      <c r="T82" s="37"/>
      <c r="U82" s="37"/>
      <c r="V82" s="37"/>
      <c r="W82" s="37"/>
      <c r="X82" s="37"/>
      <c r="Y82" s="78"/>
    </row>
    <row r="83" spans="1:25" ht="100.8" outlineLevel="1" x14ac:dyDescent="0.3">
      <c r="A83" s="250">
        <f>A81+1</f>
        <v>62</v>
      </c>
      <c r="B83" s="15" t="s">
        <v>912</v>
      </c>
      <c r="C83" s="20" t="str">
        <f>IF(Kerngegevens!K$78=TRUE,"Dochters aanwezig","N/A, geen Dochters")</f>
        <v>Dochters aanwezig</v>
      </c>
      <c r="D83" s="15" t="s">
        <v>850</v>
      </c>
      <c r="E83" s="15"/>
      <c r="F83" s="21"/>
      <c r="G83" s="80"/>
      <c r="H83" s="80"/>
      <c r="I83" s="80"/>
      <c r="J83" s="80"/>
      <c r="K83" s="80"/>
      <c r="L83" s="156"/>
      <c r="M83" s="80"/>
      <c r="N83" s="41"/>
      <c r="O83" s="41"/>
      <c r="P83" s="41"/>
      <c r="Q83" s="41"/>
      <c r="R83" s="41"/>
      <c r="S83" s="41"/>
      <c r="T83" s="41"/>
      <c r="U83" s="41"/>
      <c r="V83" s="41"/>
      <c r="W83" s="41"/>
      <c r="X83" s="41"/>
      <c r="Y83" s="78"/>
    </row>
    <row r="84" spans="1:25" ht="28.8" outlineLevel="1" x14ac:dyDescent="0.3">
      <c r="A84" s="250">
        <f>A83+1</f>
        <v>63</v>
      </c>
      <c r="B84" s="15" t="s">
        <v>886</v>
      </c>
      <c r="C84" s="20" t="str">
        <f>IF(Kerngegevens!K$78=TRUE,"Dochters aanwezig","N/A, geen Dochters")</f>
        <v>Dochters aanwezig</v>
      </c>
      <c r="D84" s="15"/>
      <c r="E84" s="15"/>
      <c r="F84" s="21"/>
      <c r="G84" s="80"/>
      <c r="H84" s="80"/>
      <c r="I84" s="80"/>
      <c r="J84" s="80"/>
      <c r="K84" s="80"/>
      <c r="L84" s="156"/>
      <c r="M84" s="80"/>
      <c r="N84" s="41"/>
      <c r="O84" s="41"/>
      <c r="P84" s="41"/>
      <c r="Q84" s="41"/>
      <c r="R84" s="41"/>
      <c r="S84" s="41"/>
      <c r="T84" s="41"/>
      <c r="U84" s="41"/>
      <c r="V84" s="41"/>
      <c r="W84" s="41"/>
      <c r="X84" s="41"/>
      <c r="Y84" s="78"/>
    </row>
    <row r="85" spans="1:25" ht="37.5" customHeight="1" outlineLevel="1" x14ac:dyDescent="0.3">
      <c r="A85" s="250">
        <f>A84+1</f>
        <v>64</v>
      </c>
      <c r="B85" s="15" t="s">
        <v>600</v>
      </c>
      <c r="C85" s="20" t="str">
        <f>IF(Kerngegevens!K$78=TRUE,"Dochters aanwezig","N/A, geen Dochters")</f>
        <v>Dochters aanwezig</v>
      </c>
      <c r="D85" s="15" t="s">
        <v>292</v>
      </c>
      <c r="E85" s="15"/>
      <c r="F85" s="21"/>
      <c r="G85" s="80"/>
      <c r="H85" s="80"/>
      <c r="I85" s="80"/>
      <c r="J85" s="80"/>
      <c r="K85" s="80"/>
      <c r="L85" s="156"/>
      <c r="M85" s="80"/>
      <c r="N85" s="41"/>
      <c r="O85" s="41"/>
      <c r="P85" s="41"/>
      <c r="Q85" s="41"/>
      <c r="R85" s="41"/>
      <c r="S85" s="41"/>
      <c r="T85" s="41"/>
      <c r="U85" s="41"/>
      <c r="V85" s="41"/>
      <c r="W85" s="41"/>
      <c r="X85" s="41"/>
      <c r="Y85" s="78"/>
    </row>
    <row r="86" spans="1:25" ht="72" outlineLevel="1" x14ac:dyDescent="0.3">
      <c r="A86" s="250">
        <f>A85+1</f>
        <v>65</v>
      </c>
      <c r="B86" s="15" t="s">
        <v>894</v>
      </c>
      <c r="C86" s="20" t="str">
        <f>IF(Kerngegevens!K$78=TRUE,"Dochters aanwezig","N/A, geen Dochters")</f>
        <v>Dochters aanwezig</v>
      </c>
      <c r="D86" s="15" t="s">
        <v>851</v>
      </c>
      <c r="E86" s="15"/>
      <c r="F86" s="21"/>
      <c r="G86" s="80"/>
      <c r="H86" s="80"/>
      <c r="I86" s="80"/>
      <c r="J86" s="80"/>
      <c r="K86" s="80"/>
      <c r="L86" s="156"/>
      <c r="M86" s="80"/>
      <c r="N86" s="41"/>
      <c r="O86" s="41"/>
      <c r="P86" s="41"/>
      <c r="Q86" s="41"/>
      <c r="R86" s="41"/>
      <c r="S86" s="41"/>
      <c r="T86" s="41"/>
      <c r="U86" s="41"/>
      <c r="V86" s="41"/>
      <c r="W86" s="41"/>
      <c r="X86" s="41"/>
      <c r="Y86" s="78"/>
    </row>
    <row r="87" spans="1:25" ht="230.4" outlineLevel="1" x14ac:dyDescent="0.3">
      <c r="A87" s="250">
        <f t="shared" si="1"/>
        <v>66</v>
      </c>
      <c r="B87" s="15" t="s">
        <v>781</v>
      </c>
      <c r="C87" s="20" t="str">
        <f>IF(Kerngegevens!K$78=TRUE,"Dochters aanwezig","N/A, geen Dochters")</f>
        <v>Dochters aanwezig</v>
      </c>
      <c r="D87" s="15" t="s">
        <v>293</v>
      </c>
      <c r="E87" s="15" t="s">
        <v>780</v>
      </c>
      <c r="F87" s="21"/>
      <c r="G87" s="80"/>
      <c r="H87" s="80"/>
      <c r="I87" s="80"/>
      <c r="J87" s="80"/>
      <c r="K87" s="80"/>
      <c r="L87" s="156"/>
      <c r="M87" s="80"/>
      <c r="N87" s="41"/>
      <c r="O87" s="41"/>
      <c r="P87" s="41"/>
      <c r="Q87" s="41"/>
      <c r="R87" s="41"/>
      <c r="S87" s="41"/>
      <c r="T87" s="41"/>
      <c r="U87" s="41"/>
      <c r="V87" s="41"/>
      <c r="W87" s="41"/>
      <c r="X87" s="41"/>
      <c r="Y87" s="78"/>
    </row>
    <row r="88" spans="1:25" ht="273.60000000000002" outlineLevel="1" x14ac:dyDescent="0.3">
      <c r="A88" s="250">
        <f t="shared" si="1"/>
        <v>67</v>
      </c>
      <c r="B88" s="15" t="s">
        <v>782</v>
      </c>
      <c r="C88" s="20" t="str">
        <f>IF(Kerngegevens!K$78=TRUE,"Dochters aanwezig","N/A, geen Dochters")</f>
        <v>Dochters aanwezig</v>
      </c>
      <c r="D88" s="15" t="s">
        <v>294</v>
      </c>
      <c r="E88" s="15" t="s">
        <v>783</v>
      </c>
      <c r="F88" s="21"/>
      <c r="G88" s="80"/>
      <c r="H88" s="80"/>
      <c r="I88" s="80"/>
      <c r="J88" s="80"/>
      <c r="K88" s="80"/>
      <c r="L88" s="156"/>
      <c r="M88" s="80"/>
      <c r="N88" s="41"/>
      <c r="O88" s="41"/>
      <c r="P88" s="41"/>
      <c r="Q88" s="41"/>
      <c r="R88" s="41"/>
      <c r="S88" s="41"/>
      <c r="T88" s="41"/>
      <c r="U88" s="41"/>
      <c r="V88" s="41"/>
      <c r="W88" s="41"/>
      <c r="X88" s="41"/>
      <c r="Y88" s="78"/>
    </row>
    <row r="89" spans="1:25" ht="100.8" outlineLevel="1" x14ac:dyDescent="0.3">
      <c r="A89" s="250">
        <f t="shared" si="1"/>
        <v>68</v>
      </c>
      <c r="B89" s="15" t="s">
        <v>102</v>
      </c>
      <c r="C89" s="20" t="str">
        <f>IF(Kerngegevens!K$78=TRUE,"Dochters aanwezig","N/A, geen Dochters")</f>
        <v>Dochters aanwezig</v>
      </c>
      <c r="D89" s="15" t="s">
        <v>295</v>
      </c>
      <c r="E89" s="15" t="s">
        <v>551</v>
      </c>
      <c r="F89" s="21"/>
      <c r="G89" s="80"/>
      <c r="H89" s="80"/>
      <c r="I89" s="80"/>
      <c r="J89" s="80"/>
      <c r="K89" s="80"/>
      <c r="L89" s="156"/>
      <c r="M89" s="80"/>
      <c r="N89" s="41"/>
      <c r="O89" s="41"/>
      <c r="P89" s="41"/>
      <c r="Q89" s="41"/>
      <c r="R89" s="41"/>
      <c r="S89" s="41"/>
      <c r="T89" s="41"/>
      <c r="U89" s="41"/>
      <c r="V89" s="41"/>
      <c r="W89" s="41"/>
      <c r="X89" s="41"/>
      <c r="Y89" s="78"/>
    </row>
    <row r="90" spans="1:25" ht="77.25" customHeight="1" outlineLevel="1" x14ac:dyDescent="0.3">
      <c r="A90" s="250">
        <f t="shared" si="1"/>
        <v>69</v>
      </c>
      <c r="B90" s="15" t="s">
        <v>785</v>
      </c>
      <c r="C90" s="20" t="str">
        <f>IF(Kerngegevens!K$78=TRUE,"Dochters aanwezig","N/A, geen Dochters")</f>
        <v>Dochters aanwezig</v>
      </c>
      <c r="D90" s="15" t="s">
        <v>784</v>
      </c>
      <c r="E90" s="15"/>
      <c r="F90" s="21"/>
      <c r="G90" s="80"/>
      <c r="H90" s="80"/>
      <c r="I90" s="80"/>
      <c r="J90" s="80"/>
      <c r="K90" s="80"/>
      <c r="L90" s="156"/>
      <c r="M90" s="80"/>
      <c r="N90" s="41"/>
      <c r="O90" s="41"/>
      <c r="P90" s="41"/>
      <c r="Q90" s="41"/>
      <c r="R90" s="41"/>
      <c r="S90" s="41"/>
      <c r="T90" s="41"/>
      <c r="U90" s="41"/>
      <c r="V90" s="41"/>
      <c r="W90" s="41"/>
      <c r="X90" s="41"/>
      <c r="Y90" s="78"/>
    </row>
    <row r="91" spans="1:25" ht="109.5" customHeight="1" outlineLevel="1" x14ac:dyDescent="0.3">
      <c r="A91" s="250">
        <f t="shared" ref="A91:A94" si="4">A90+1</f>
        <v>70</v>
      </c>
      <c r="B91" s="15" t="s">
        <v>911</v>
      </c>
      <c r="C91" s="20" t="str">
        <f>IF(Kerngegevens!K$78=TRUE,"Dochters aanwezig","N/A, geen Dochters")</f>
        <v>Dochters aanwezig</v>
      </c>
      <c r="D91" s="15" t="s">
        <v>875</v>
      </c>
      <c r="E91" s="15"/>
      <c r="F91" s="21"/>
      <c r="G91" s="80"/>
      <c r="H91" s="80"/>
      <c r="I91" s="80"/>
      <c r="J91" s="80"/>
      <c r="K91" s="80"/>
      <c r="L91" s="156"/>
      <c r="M91" s="80"/>
      <c r="N91" s="41"/>
      <c r="O91" s="41"/>
      <c r="P91" s="41"/>
      <c r="Q91" s="41"/>
      <c r="R91" s="41"/>
      <c r="S91" s="41"/>
      <c r="T91" s="41"/>
      <c r="U91" s="41"/>
      <c r="V91" s="41"/>
      <c r="W91" s="41"/>
      <c r="X91" s="41"/>
      <c r="Y91" s="78"/>
    </row>
    <row r="92" spans="1:25" s="34" customFormat="1" ht="57.6" outlineLevel="1" x14ac:dyDescent="0.3">
      <c r="A92" s="250">
        <f t="shared" si="4"/>
        <v>71</v>
      </c>
      <c r="B92" s="15" t="s">
        <v>913</v>
      </c>
      <c r="C92" s="20" t="str">
        <f>IF(Kerngegevens!K$78=TRUE,"Dochters aanwezig","N/A, geen Dochters")</f>
        <v>Dochters aanwezig</v>
      </c>
      <c r="D92" s="15" t="s">
        <v>852</v>
      </c>
      <c r="E92" s="15"/>
      <c r="F92" s="21"/>
      <c r="G92" s="80"/>
      <c r="H92" s="80"/>
      <c r="I92" s="80"/>
      <c r="J92" s="80"/>
      <c r="K92" s="80"/>
      <c r="L92" s="156"/>
      <c r="M92" s="80"/>
      <c r="N92" s="41"/>
      <c r="O92" s="41"/>
      <c r="P92" s="41"/>
      <c r="Q92" s="41"/>
      <c r="R92" s="41"/>
      <c r="S92" s="41"/>
      <c r="T92" s="41"/>
      <c r="U92" s="41"/>
      <c r="V92" s="41"/>
      <c r="W92" s="41"/>
      <c r="X92" s="41"/>
      <c r="Y92" s="78"/>
    </row>
    <row r="93" spans="1:25" s="34" customFormat="1" ht="57.6" outlineLevel="1" x14ac:dyDescent="0.3">
      <c r="A93" s="250">
        <f t="shared" si="4"/>
        <v>72</v>
      </c>
      <c r="B93" s="15" t="s">
        <v>853</v>
      </c>
      <c r="C93" s="20" t="str">
        <f>IF(Kerngegevens!K$78=TRUE,"Dochters aanwezig","N/A, geen Dochters")</f>
        <v>Dochters aanwezig</v>
      </c>
      <c r="D93" s="15" t="s">
        <v>559</v>
      </c>
      <c r="E93" s="15"/>
      <c r="F93" s="21"/>
      <c r="G93" s="80"/>
      <c r="H93" s="80"/>
      <c r="I93" s="80"/>
      <c r="J93" s="80"/>
      <c r="K93" s="80"/>
      <c r="L93" s="156"/>
      <c r="M93" s="80"/>
      <c r="N93" s="41"/>
      <c r="O93" s="41"/>
      <c r="P93" s="41"/>
      <c r="Q93" s="41"/>
      <c r="R93" s="41"/>
      <c r="S93" s="41"/>
      <c r="T93" s="41"/>
      <c r="U93" s="41"/>
      <c r="V93" s="41"/>
      <c r="W93" s="41"/>
      <c r="X93" s="41"/>
      <c r="Y93" s="78"/>
    </row>
    <row r="94" spans="1:25" s="34" customFormat="1" ht="72" outlineLevel="1" x14ac:dyDescent="0.3">
      <c r="A94" s="250">
        <f t="shared" si="4"/>
        <v>73</v>
      </c>
      <c r="B94" s="15" t="s">
        <v>128</v>
      </c>
      <c r="C94" s="20" t="str">
        <f>IF(Kerngegevens!K$78=TRUE,"Dochters aanwezig","N/A, geen Dochters")</f>
        <v>Dochters aanwezig</v>
      </c>
      <c r="D94" s="15" t="s">
        <v>560</v>
      </c>
      <c r="E94" s="15"/>
      <c r="F94" s="18"/>
      <c r="G94" s="80"/>
      <c r="H94" s="80"/>
      <c r="I94" s="80"/>
      <c r="J94" s="80"/>
      <c r="K94" s="80"/>
      <c r="L94" s="156"/>
      <c r="M94" s="80"/>
      <c r="N94" s="41"/>
      <c r="O94" s="41"/>
      <c r="P94" s="41"/>
      <c r="Q94" s="41"/>
      <c r="R94" s="41"/>
      <c r="S94" s="41"/>
      <c r="T94" s="41"/>
      <c r="U94" s="41"/>
      <c r="V94" s="41"/>
      <c r="W94" s="41"/>
      <c r="X94" s="41"/>
      <c r="Y94" s="78"/>
    </row>
    <row r="95" spans="1:25" s="79" customFormat="1" x14ac:dyDescent="0.3">
      <c r="A95" s="24" t="s">
        <v>876</v>
      </c>
      <c r="B95" s="77"/>
      <c r="C95" s="26"/>
      <c r="D95" s="189"/>
      <c r="E95" s="82"/>
      <c r="F95" s="82"/>
      <c r="G95" s="82"/>
      <c r="H95" s="82"/>
      <c r="I95" s="82"/>
      <c r="J95" s="82"/>
      <c r="K95" s="82"/>
      <c r="L95" s="166"/>
      <c r="M95" s="164"/>
      <c r="N95" s="36"/>
      <c r="O95" s="37"/>
      <c r="P95" s="37"/>
      <c r="Q95" s="37"/>
      <c r="R95" s="37"/>
      <c r="S95" s="37"/>
      <c r="T95" s="37"/>
      <c r="U95" s="37"/>
      <c r="V95" s="37"/>
      <c r="W95" s="37"/>
      <c r="X95" s="37"/>
      <c r="Y95" s="78"/>
    </row>
    <row r="96" spans="1:25" s="34" customFormat="1" ht="28.8" outlineLevel="1" x14ac:dyDescent="0.3">
      <c r="A96" s="250">
        <f>A94+1</f>
        <v>74</v>
      </c>
      <c r="B96" s="15" t="s">
        <v>599</v>
      </c>
      <c r="C96" s="20" t="str">
        <f>IF(Kerngegevens!K$78=TRUE,"Dochters aanwezig","N/A, geen Dochters")</f>
        <v>Dochters aanwezig</v>
      </c>
      <c r="D96" s="15" t="s">
        <v>552</v>
      </c>
      <c r="E96" s="15" t="s">
        <v>413</v>
      </c>
      <c r="F96" s="21"/>
      <c r="G96" s="19"/>
      <c r="H96" s="80"/>
      <c r="I96" s="80"/>
      <c r="J96" s="80"/>
      <c r="K96" s="80"/>
      <c r="L96" s="156"/>
      <c r="M96" s="80"/>
      <c r="N96" s="41"/>
      <c r="O96" s="41"/>
      <c r="P96" s="41"/>
      <c r="Q96" s="41"/>
      <c r="R96" s="41"/>
      <c r="S96" s="41"/>
      <c r="T96" s="41"/>
      <c r="U96" s="41"/>
      <c r="V96" s="41"/>
      <c r="W96" s="41"/>
      <c r="X96" s="41"/>
      <c r="Y96" s="78"/>
    </row>
    <row r="97" spans="1:25" s="34" customFormat="1" ht="172.8" outlineLevel="1" x14ac:dyDescent="0.3">
      <c r="A97" s="250">
        <f>A96+1</f>
        <v>75</v>
      </c>
      <c r="B97" s="15" t="s">
        <v>786</v>
      </c>
      <c r="C97" s="20" t="str">
        <f>IF(Kerngegevens!K$78=TRUE,"Dochters aanwezig","N/A, geen Dochters")</f>
        <v>Dochters aanwezig</v>
      </c>
      <c r="D97" s="15" t="s">
        <v>553</v>
      </c>
      <c r="E97" s="15" t="s">
        <v>854</v>
      </c>
      <c r="F97" s="21"/>
      <c r="G97" s="19"/>
      <c r="H97" s="80"/>
      <c r="I97" s="80"/>
      <c r="J97" s="80"/>
      <c r="K97" s="80"/>
      <c r="L97" s="156"/>
      <c r="M97" s="80"/>
      <c r="N97" s="41"/>
      <c r="O97" s="41"/>
      <c r="P97" s="41"/>
      <c r="Q97" s="41"/>
      <c r="R97" s="41"/>
      <c r="S97" s="41"/>
      <c r="T97" s="41"/>
      <c r="U97" s="41"/>
      <c r="V97" s="41"/>
      <c r="W97" s="41"/>
      <c r="X97" s="41"/>
      <c r="Y97" s="78"/>
    </row>
    <row r="98" spans="1:25" s="34" customFormat="1" ht="43.2" outlineLevel="1" x14ac:dyDescent="0.3">
      <c r="A98" s="250">
        <f t="shared" ref="A98:A100" si="5">A97+1</f>
        <v>76</v>
      </c>
      <c r="B98" s="15" t="s">
        <v>788</v>
      </c>
      <c r="C98" s="20" t="str">
        <f>IF(Kerngegevens!K$78=TRUE,"Dochters aanwezig","N/A, geen Dochters")</f>
        <v>Dochters aanwezig</v>
      </c>
      <c r="D98" s="15" t="s">
        <v>554</v>
      </c>
      <c r="E98" s="15"/>
      <c r="F98" s="21"/>
      <c r="G98" s="19"/>
      <c r="H98" s="80"/>
      <c r="I98" s="80"/>
      <c r="J98" s="80"/>
      <c r="K98" s="80"/>
      <c r="L98" s="156"/>
      <c r="M98" s="80"/>
      <c r="N98" s="41"/>
      <c r="O98" s="41"/>
      <c r="P98" s="41"/>
      <c r="Q98" s="41"/>
      <c r="R98" s="41"/>
      <c r="S98" s="41"/>
      <c r="T98" s="41"/>
      <c r="U98" s="41"/>
      <c r="V98" s="41"/>
      <c r="W98" s="41"/>
      <c r="X98" s="41"/>
      <c r="Y98" s="78"/>
    </row>
    <row r="99" spans="1:25" s="34" customFormat="1" ht="43.2" outlineLevel="1" x14ac:dyDescent="0.3">
      <c r="A99" s="250">
        <f t="shared" si="5"/>
        <v>77</v>
      </c>
      <c r="B99" s="15" t="s">
        <v>789</v>
      </c>
      <c r="C99" s="20" t="str">
        <f>IF(Kerngegevens!K$78=TRUE,"Dochters aanwezig","N/A, geen Dochters")</f>
        <v>Dochters aanwezig</v>
      </c>
      <c r="D99" s="15" t="s">
        <v>555</v>
      </c>
      <c r="E99" s="15" t="s">
        <v>424</v>
      </c>
      <c r="F99" s="21"/>
      <c r="G99" s="19"/>
      <c r="H99" s="80"/>
      <c r="I99" s="80"/>
      <c r="J99" s="80"/>
      <c r="K99" s="80"/>
      <c r="L99" s="156"/>
      <c r="M99" s="80"/>
      <c r="N99" s="41"/>
      <c r="O99" s="41"/>
      <c r="P99" s="41"/>
      <c r="Q99" s="41"/>
      <c r="R99" s="41"/>
      <c r="S99" s="41"/>
      <c r="T99" s="41"/>
      <c r="U99" s="41"/>
      <c r="V99" s="41"/>
      <c r="W99" s="41"/>
      <c r="X99" s="41"/>
      <c r="Y99" s="78"/>
    </row>
    <row r="100" spans="1:25" s="34" customFormat="1" ht="57.6" outlineLevel="1" x14ac:dyDescent="0.3">
      <c r="A100" s="250">
        <f t="shared" si="5"/>
        <v>78</v>
      </c>
      <c r="B100" s="15" t="s">
        <v>880</v>
      </c>
      <c r="C100" s="20" t="str">
        <f>IF(Kerngegevens!K$78=TRUE,"Dochters aanwezig","N/A, geen Dochters")</f>
        <v>Dochters aanwezig</v>
      </c>
      <c r="D100" s="15" t="s">
        <v>855</v>
      </c>
      <c r="E100" s="15"/>
      <c r="F100" s="21"/>
      <c r="G100" s="80"/>
      <c r="H100" s="80"/>
      <c r="I100" s="80"/>
      <c r="J100" s="80"/>
      <c r="K100" s="80"/>
      <c r="L100" s="156"/>
      <c r="M100" s="80"/>
      <c r="N100" s="41"/>
      <c r="O100" s="41"/>
      <c r="P100" s="41"/>
      <c r="Q100" s="41"/>
      <c r="R100" s="41"/>
      <c r="S100" s="41"/>
      <c r="T100" s="41"/>
      <c r="U100" s="41"/>
      <c r="V100" s="41"/>
      <c r="W100" s="41"/>
      <c r="X100" s="41"/>
      <c r="Y100" s="78"/>
    </row>
    <row r="101" spans="1:25" x14ac:dyDescent="0.3">
      <c r="M101" s="36"/>
      <c r="N101" s="50"/>
      <c r="O101" s="50"/>
      <c r="P101" s="50"/>
      <c r="Q101" s="50"/>
      <c r="R101" s="50"/>
      <c r="S101" s="50"/>
      <c r="T101" s="50"/>
      <c r="U101" s="50"/>
      <c r="V101" s="50"/>
      <c r="W101" s="50"/>
      <c r="X101" s="50"/>
      <c r="Y101" s="78"/>
    </row>
    <row r="102" spans="1:25" x14ac:dyDescent="0.3">
      <c r="M102" s="36"/>
      <c r="N102" s="50"/>
      <c r="O102" s="50"/>
      <c r="P102" s="50"/>
      <c r="Q102" s="50"/>
      <c r="R102" s="50"/>
      <c r="S102" s="50"/>
      <c r="T102" s="50"/>
      <c r="U102" s="50"/>
      <c r="V102" s="50"/>
      <c r="W102" s="50"/>
      <c r="X102" s="50"/>
      <c r="Y102" s="78"/>
    </row>
    <row r="103" spans="1:25" x14ac:dyDescent="0.3">
      <c r="M103" s="36"/>
      <c r="N103" s="50"/>
      <c r="O103" s="50"/>
      <c r="P103" s="50"/>
      <c r="Q103" s="50"/>
      <c r="R103" s="50"/>
      <c r="S103" s="50"/>
      <c r="T103" s="50"/>
      <c r="U103" s="50"/>
      <c r="V103" s="50"/>
      <c r="W103" s="50"/>
      <c r="X103" s="50"/>
      <c r="Y103" s="78"/>
    </row>
    <row r="104" spans="1:25" x14ac:dyDescent="0.3">
      <c r="M104" s="36"/>
      <c r="N104" s="50"/>
      <c r="O104" s="50"/>
      <c r="P104" s="50"/>
      <c r="Q104" s="50"/>
      <c r="R104" s="50"/>
      <c r="S104" s="50"/>
      <c r="T104" s="50"/>
      <c r="U104" s="50"/>
      <c r="V104" s="50"/>
      <c r="W104" s="50"/>
      <c r="X104" s="50"/>
      <c r="Y104" s="78"/>
    </row>
    <row r="105" spans="1:25" x14ac:dyDescent="0.3">
      <c r="M105" s="36"/>
      <c r="N105" s="50"/>
      <c r="O105" s="50"/>
      <c r="P105" s="50"/>
      <c r="Q105" s="50"/>
      <c r="R105" s="50"/>
      <c r="S105" s="50"/>
      <c r="T105" s="50"/>
      <c r="U105" s="50"/>
      <c r="V105" s="50"/>
      <c r="W105" s="50"/>
      <c r="X105" s="50"/>
      <c r="Y105" s="78"/>
    </row>
    <row r="106" spans="1:25" x14ac:dyDescent="0.3">
      <c r="M106" s="36"/>
      <c r="N106" s="50"/>
      <c r="O106" s="50"/>
      <c r="P106" s="50"/>
      <c r="Q106" s="50"/>
      <c r="R106" s="50"/>
      <c r="S106" s="50"/>
      <c r="T106" s="50"/>
      <c r="U106" s="50"/>
      <c r="V106" s="50"/>
      <c r="W106" s="50"/>
      <c r="X106" s="50"/>
      <c r="Y106" s="78"/>
    </row>
    <row r="107" spans="1:25" x14ac:dyDescent="0.3">
      <c r="M107" s="36"/>
      <c r="N107" s="50"/>
      <c r="O107" s="50"/>
      <c r="P107" s="50"/>
      <c r="Q107" s="50"/>
      <c r="R107" s="50"/>
      <c r="S107" s="50"/>
      <c r="T107" s="50"/>
      <c r="U107" s="50"/>
      <c r="V107" s="50"/>
      <c r="W107" s="50"/>
      <c r="X107" s="50"/>
      <c r="Y107" s="78"/>
    </row>
    <row r="108" spans="1:25" x14ac:dyDescent="0.3">
      <c r="M108" s="36"/>
      <c r="N108" s="50"/>
      <c r="O108" s="50"/>
      <c r="P108" s="50"/>
      <c r="Q108" s="50"/>
      <c r="R108" s="50"/>
      <c r="S108" s="50"/>
      <c r="T108" s="50"/>
      <c r="U108" s="50"/>
      <c r="V108" s="50"/>
      <c r="W108" s="50"/>
      <c r="X108" s="50"/>
      <c r="Y108" s="78"/>
    </row>
    <row r="109" spans="1:25" x14ac:dyDescent="0.3">
      <c r="M109" s="36"/>
      <c r="N109" s="50"/>
      <c r="O109" s="50"/>
      <c r="P109" s="50"/>
      <c r="Q109" s="50"/>
      <c r="R109" s="50"/>
      <c r="S109" s="50"/>
      <c r="T109" s="50"/>
      <c r="U109" s="50"/>
      <c r="V109" s="50"/>
      <c r="W109" s="50"/>
      <c r="X109" s="50"/>
      <c r="Y109" s="78"/>
    </row>
    <row r="110" spans="1:25" x14ac:dyDescent="0.3">
      <c r="M110" s="36"/>
      <c r="N110" s="50"/>
      <c r="O110" s="50"/>
      <c r="P110" s="50"/>
      <c r="Q110" s="50"/>
      <c r="R110" s="50"/>
      <c r="S110" s="50"/>
      <c r="T110" s="50"/>
      <c r="U110" s="50"/>
      <c r="V110" s="50"/>
      <c r="W110" s="50"/>
      <c r="X110" s="50"/>
      <c r="Y110" s="78"/>
    </row>
    <row r="111" spans="1:25" x14ac:dyDescent="0.3">
      <c r="M111" s="36"/>
      <c r="N111" s="50"/>
      <c r="O111" s="50"/>
      <c r="P111" s="50"/>
      <c r="Q111" s="50"/>
      <c r="R111" s="50"/>
      <c r="S111" s="50"/>
      <c r="T111" s="50"/>
      <c r="U111" s="50"/>
      <c r="V111" s="50"/>
      <c r="W111" s="50"/>
      <c r="X111" s="50"/>
      <c r="Y111" s="78"/>
    </row>
    <row r="112" spans="1:25" x14ac:dyDescent="0.3">
      <c r="M112" s="36"/>
      <c r="N112" s="50"/>
      <c r="O112" s="50"/>
      <c r="P112" s="50"/>
      <c r="Q112" s="50"/>
      <c r="R112" s="50"/>
      <c r="S112" s="50"/>
      <c r="T112" s="50"/>
      <c r="U112" s="50"/>
      <c r="V112" s="50"/>
      <c r="W112" s="50"/>
      <c r="X112" s="50"/>
      <c r="Y112" s="78"/>
    </row>
    <row r="113" spans="13:25" x14ac:dyDescent="0.3">
      <c r="M113" s="36"/>
      <c r="N113" s="50"/>
      <c r="O113" s="50"/>
      <c r="P113" s="50"/>
      <c r="Q113" s="50"/>
      <c r="R113" s="50"/>
      <c r="S113" s="50"/>
      <c r="T113" s="50"/>
      <c r="U113" s="50"/>
      <c r="V113" s="50"/>
      <c r="W113" s="50"/>
      <c r="X113" s="50"/>
      <c r="Y113" s="78"/>
    </row>
    <row r="114" spans="13:25" x14ac:dyDescent="0.3">
      <c r="M114" s="36"/>
      <c r="N114" s="50"/>
      <c r="O114" s="50"/>
      <c r="P114" s="50"/>
      <c r="Q114" s="50"/>
      <c r="R114" s="50"/>
      <c r="S114" s="50"/>
      <c r="T114" s="50"/>
      <c r="U114" s="50"/>
      <c r="V114" s="50"/>
      <c r="W114" s="50"/>
      <c r="X114" s="50"/>
      <c r="Y114" s="78"/>
    </row>
    <row r="115" spans="13:25" x14ac:dyDescent="0.3">
      <c r="M115" s="36"/>
      <c r="N115" s="50"/>
      <c r="O115" s="50"/>
      <c r="P115" s="50"/>
      <c r="Q115" s="50"/>
      <c r="R115" s="50"/>
      <c r="S115" s="50"/>
      <c r="T115" s="50"/>
      <c r="U115" s="50"/>
      <c r="V115" s="50"/>
      <c r="W115" s="50"/>
      <c r="X115" s="50"/>
      <c r="Y115" s="78"/>
    </row>
    <row r="116" spans="13:25" x14ac:dyDescent="0.3">
      <c r="M116" s="36"/>
      <c r="N116" s="50"/>
      <c r="O116" s="50"/>
      <c r="P116" s="50"/>
      <c r="Q116" s="50"/>
      <c r="R116" s="50"/>
      <c r="S116" s="50"/>
      <c r="T116" s="50"/>
      <c r="U116" s="50"/>
      <c r="V116" s="50"/>
      <c r="W116" s="50"/>
      <c r="X116" s="50"/>
      <c r="Y116" s="78"/>
    </row>
    <row r="117" spans="13:25" x14ac:dyDescent="0.3">
      <c r="M117" s="36"/>
      <c r="N117" s="50"/>
      <c r="O117" s="50"/>
      <c r="P117" s="50"/>
      <c r="Q117" s="50"/>
      <c r="R117" s="50"/>
      <c r="S117" s="50"/>
      <c r="T117" s="50"/>
      <c r="U117" s="50"/>
      <c r="V117" s="50"/>
      <c r="W117" s="50"/>
      <c r="X117" s="50"/>
      <c r="Y117" s="78"/>
    </row>
    <row r="118" spans="13:25" x14ac:dyDescent="0.3">
      <c r="M118" s="36"/>
      <c r="N118" s="50"/>
      <c r="O118" s="50"/>
      <c r="P118" s="50"/>
      <c r="Q118" s="50"/>
      <c r="R118" s="50"/>
      <c r="S118" s="50"/>
      <c r="T118" s="50"/>
      <c r="U118" s="50"/>
      <c r="V118" s="50"/>
      <c r="W118" s="50"/>
      <c r="X118" s="50"/>
      <c r="Y118" s="78"/>
    </row>
    <row r="119" spans="13:25" x14ac:dyDescent="0.3">
      <c r="M119" s="36"/>
      <c r="N119" s="50"/>
      <c r="O119" s="50"/>
      <c r="P119" s="50"/>
      <c r="Q119" s="50"/>
      <c r="R119" s="50"/>
      <c r="S119" s="50"/>
      <c r="T119" s="50"/>
      <c r="U119" s="50"/>
      <c r="V119" s="50"/>
      <c r="W119" s="50"/>
      <c r="X119" s="50"/>
      <c r="Y119" s="78"/>
    </row>
    <row r="120" spans="13:25" x14ac:dyDescent="0.3">
      <c r="M120" s="36"/>
      <c r="N120" s="50"/>
      <c r="O120" s="50"/>
      <c r="P120" s="50"/>
      <c r="Q120" s="50"/>
      <c r="R120" s="50"/>
      <c r="S120" s="50"/>
      <c r="T120" s="50"/>
      <c r="U120" s="50"/>
      <c r="V120" s="50"/>
      <c r="W120" s="50"/>
      <c r="X120" s="50"/>
      <c r="Y120" s="78"/>
    </row>
    <row r="121" spans="13:25" x14ac:dyDescent="0.3">
      <c r="M121" s="36"/>
      <c r="N121" s="50"/>
      <c r="O121" s="50"/>
      <c r="P121" s="50"/>
      <c r="Q121" s="50"/>
      <c r="R121" s="50"/>
      <c r="S121" s="50"/>
      <c r="T121" s="50"/>
      <c r="U121" s="50"/>
      <c r="V121" s="50"/>
      <c r="W121" s="50"/>
      <c r="X121" s="50"/>
      <c r="Y121" s="78"/>
    </row>
    <row r="122" spans="13:25" x14ac:dyDescent="0.3">
      <c r="M122" s="36"/>
      <c r="N122" s="50"/>
      <c r="O122" s="50"/>
      <c r="P122" s="50"/>
      <c r="Q122" s="50"/>
      <c r="R122" s="50"/>
      <c r="S122" s="50"/>
      <c r="T122" s="50"/>
      <c r="U122" s="50"/>
      <c r="V122" s="50"/>
      <c r="W122" s="50"/>
      <c r="X122" s="50"/>
      <c r="Y122" s="78"/>
    </row>
    <row r="123" spans="13:25" x14ac:dyDescent="0.3">
      <c r="M123" s="36"/>
      <c r="N123" s="50"/>
      <c r="O123" s="50"/>
      <c r="P123" s="50"/>
      <c r="Q123" s="50"/>
      <c r="R123" s="50"/>
      <c r="S123" s="50"/>
      <c r="T123" s="50"/>
      <c r="U123" s="50"/>
      <c r="V123" s="50"/>
      <c r="W123" s="50"/>
      <c r="X123" s="50"/>
      <c r="Y123" s="78"/>
    </row>
    <row r="124" spans="13:25" x14ac:dyDescent="0.3">
      <c r="M124" s="36"/>
      <c r="N124" s="50"/>
      <c r="O124" s="50"/>
      <c r="P124" s="50"/>
      <c r="Q124" s="50"/>
      <c r="R124" s="50"/>
      <c r="S124" s="50"/>
      <c r="T124" s="50"/>
      <c r="U124" s="50"/>
      <c r="V124" s="50"/>
      <c r="W124" s="50"/>
      <c r="X124" s="50"/>
      <c r="Y124" s="78"/>
    </row>
    <row r="125" spans="13:25" x14ac:dyDescent="0.3">
      <c r="M125" s="36"/>
      <c r="N125" s="50"/>
      <c r="O125" s="50"/>
      <c r="P125" s="50"/>
      <c r="Q125" s="50"/>
      <c r="R125" s="50"/>
      <c r="S125" s="50"/>
      <c r="T125" s="50"/>
      <c r="U125" s="50"/>
      <c r="V125" s="50"/>
      <c r="W125" s="50"/>
      <c r="X125" s="50"/>
      <c r="Y125" s="78"/>
    </row>
    <row r="126" spans="13:25" x14ac:dyDescent="0.3">
      <c r="M126" s="36"/>
      <c r="N126" s="50"/>
      <c r="O126" s="50"/>
      <c r="P126" s="50"/>
      <c r="Q126" s="50"/>
      <c r="R126" s="50"/>
      <c r="S126" s="50"/>
      <c r="T126" s="50"/>
      <c r="U126" s="50"/>
      <c r="V126" s="50"/>
      <c r="W126" s="50"/>
      <c r="X126" s="50"/>
      <c r="Y126" s="78"/>
    </row>
    <row r="127" spans="13:25" x14ac:dyDescent="0.3">
      <c r="M127" s="36"/>
      <c r="N127" s="50"/>
      <c r="O127" s="50"/>
      <c r="P127" s="50"/>
      <c r="Q127" s="50"/>
      <c r="R127" s="50"/>
      <c r="S127" s="50"/>
      <c r="T127" s="50"/>
      <c r="U127" s="50"/>
      <c r="V127" s="50"/>
      <c r="W127" s="50"/>
      <c r="X127" s="50"/>
      <c r="Y127" s="78"/>
    </row>
    <row r="128" spans="13:25" x14ac:dyDescent="0.3">
      <c r="M128" s="36"/>
      <c r="N128" s="50"/>
      <c r="O128" s="50"/>
      <c r="P128" s="50"/>
      <c r="Q128" s="50"/>
      <c r="R128" s="50"/>
      <c r="S128" s="50"/>
      <c r="T128" s="50"/>
      <c r="U128" s="50"/>
      <c r="V128" s="50"/>
      <c r="W128" s="50"/>
      <c r="X128" s="50"/>
      <c r="Y128" s="78"/>
    </row>
    <row r="129" spans="13:25" x14ac:dyDescent="0.3">
      <c r="M129" s="36"/>
      <c r="N129" s="50"/>
      <c r="O129" s="50"/>
      <c r="P129" s="50"/>
      <c r="Q129" s="50"/>
      <c r="R129" s="50"/>
      <c r="S129" s="50"/>
      <c r="T129" s="50"/>
      <c r="U129" s="50"/>
      <c r="V129" s="50"/>
      <c r="W129" s="50"/>
      <c r="X129" s="50"/>
      <c r="Y129" s="78"/>
    </row>
    <row r="130" spans="13:25" x14ac:dyDescent="0.3">
      <c r="M130" s="36"/>
      <c r="N130" s="50"/>
      <c r="O130" s="50"/>
      <c r="P130" s="50"/>
      <c r="Q130" s="50"/>
      <c r="R130" s="50"/>
      <c r="S130" s="50"/>
      <c r="T130" s="50"/>
      <c r="U130" s="50"/>
      <c r="V130" s="50"/>
      <c r="W130" s="50"/>
      <c r="X130" s="50"/>
      <c r="Y130" s="78"/>
    </row>
    <row r="131" spans="13:25" x14ac:dyDescent="0.3">
      <c r="M131" s="36"/>
      <c r="N131" s="50"/>
      <c r="O131" s="50"/>
      <c r="P131" s="50"/>
      <c r="Q131" s="50"/>
      <c r="R131" s="50"/>
      <c r="S131" s="50"/>
      <c r="T131" s="50"/>
      <c r="U131" s="50"/>
      <c r="V131" s="50"/>
      <c r="W131" s="50"/>
      <c r="X131" s="50"/>
      <c r="Y131" s="78"/>
    </row>
    <row r="132" spans="13:25" x14ac:dyDescent="0.3">
      <c r="M132" s="36"/>
      <c r="N132" s="50"/>
      <c r="O132" s="50"/>
      <c r="P132" s="50"/>
      <c r="Q132" s="50"/>
      <c r="R132" s="50"/>
      <c r="S132" s="50"/>
      <c r="T132" s="50"/>
      <c r="U132" s="50"/>
      <c r="V132" s="50"/>
      <c r="W132" s="50"/>
      <c r="X132" s="50"/>
      <c r="Y132" s="78"/>
    </row>
    <row r="133" spans="13:25" x14ac:dyDescent="0.3">
      <c r="M133" s="36"/>
      <c r="N133" s="50"/>
      <c r="O133" s="50"/>
      <c r="P133" s="50"/>
      <c r="Q133" s="50"/>
      <c r="R133" s="50"/>
      <c r="S133" s="50"/>
      <c r="T133" s="50"/>
      <c r="U133" s="50"/>
      <c r="V133" s="50"/>
      <c r="W133" s="50"/>
      <c r="X133" s="50"/>
      <c r="Y133" s="78"/>
    </row>
    <row r="134" spans="13:25" x14ac:dyDescent="0.3">
      <c r="M134" s="36"/>
      <c r="N134" s="50"/>
      <c r="O134" s="50"/>
      <c r="P134" s="50"/>
      <c r="Q134" s="50"/>
      <c r="R134" s="50"/>
      <c r="S134" s="50"/>
      <c r="T134" s="50"/>
      <c r="U134" s="50"/>
      <c r="V134" s="50"/>
      <c r="W134" s="50"/>
      <c r="X134" s="50"/>
      <c r="Y134" s="78"/>
    </row>
    <row r="135" spans="13:25" x14ac:dyDescent="0.3">
      <c r="M135" s="36"/>
      <c r="N135" s="50"/>
      <c r="O135" s="50"/>
      <c r="P135" s="50"/>
      <c r="Q135" s="50"/>
      <c r="R135" s="50"/>
      <c r="S135" s="50"/>
      <c r="T135" s="50"/>
      <c r="U135" s="50"/>
      <c r="V135" s="50"/>
      <c r="W135" s="50"/>
      <c r="X135" s="50"/>
      <c r="Y135" s="78"/>
    </row>
    <row r="136" spans="13:25" x14ac:dyDescent="0.3">
      <c r="M136" s="36"/>
      <c r="N136" s="50"/>
      <c r="O136" s="50"/>
      <c r="P136" s="50"/>
      <c r="Q136" s="50"/>
      <c r="R136" s="50"/>
      <c r="S136" s="50"/>
      <c r="T136" s="50"/>
      <c r="U136" s="50"/>
      <c r="V136" s="50"/>
      <c r="W136" s="50"/>
      <c r="X136" s="50"/>
      <c r="Y136" s="78"/>
    </row>
    <row r="137" spans="13:25" x14ac:dyDescent="0.3">
      <c r="M137" s="36"/>
      <c r="N137" s="50"/>
      <c r="O137" s="50"/>
      <c r="P137" s="50"/>
      <c r="Q137" s="50"/>
      <c r="R137" s="50"/>
      <c r="S137" s="50"/>
      <c r="T137" s="50"/>
      <c r="U137" s="50"/>
      <c r="V137" s="50"/>
      <c r="W137" s="50"/>
      <c r="X137" s="50"/>
      <c r="Y137" s="78"/>
    </row>
    <row r="138" spans="13:25" x14ac:dyDescent="0.3">
      <c r="M138" s="36"/>
      <c r="N138" s="50"/>
      <c r="O138" s="50"/>
      <c r="P138" s="50"/>
      <c r="Q138" s="50"/>
      <c r="R138" s="50"/>
      <c r="S138" s="50"/>
      <c r="T138" s="50"/>
      <c r="U138" s="50"/>
      <c r="V138" s="50"/>
      <c r="W138" s="50"/>
      <c r="X138" s="50"/>
      <c r="Y138" s="78"/>
    </row>
    <row r="139" spans="13:25" x14ac:dyDescent="0.3">
      <c r="M139" s="36"/>
      <c r="N139" s="50"/>
      <c r="O139" s="50"/>
      <c r="P139" s="50"/>
      <c r="Q139" s="50"/>
      <c r="R139" s="50"/>
      <c r="S139" s="50"/>
      <c r="T139" s="50"/>
      <c r="U139" s="50"/>
      <c r="V139" s="50"/>
      <c r="W139" s="50"/>
      <c r="X139" s="50"/>
      <c r="Y139" s="78"/>
    </row>
    <row r="140" spans="13:25" x14ac:dyDescent="0.3">
      <c r="M140" s="36"/>
      <c r="N140" s="50"/>
      <c r="O140" s="50"/>
      <c r="P140" s="50"/>
      <c r="Q140" s="50"/>
      <c r="R140" s="50"/>
      <c r="S140" s="50"/>
      <c r="T140" s="50"/>
      <c r="U140" s="50"/>
      <c r="V140" s="50"/>
      <c r="W140" s="50"/>
      <c r="X140" s="50"/>
      <c r="Y140" s="78"/>
    </row>
    <row r="141" spans="13:25" x14ac:dyDescent="0.3">
      <c r="M141" s="36"/>
      <c r="N141" s="50"/>
      <c r="O141" s="50"/>
      <c r="P141" s="50"/>
      <c r="Q141" s="50"/>
      <c r="R141" s="50"/>
      <c r="S141" s="50"/>
      <c r="T141" s="50"/>
      <c r="U141" s="50"/>
      <c r="V141" s="50"/>
      <c r="W141" s="50"/>
      <c r="X141" s="50"/>
      <c r="Y141" s="78"/>
    </row>
    <row r="142" spans="13:25" x14ac:dyDescent="0.3">
      <c r="M142" s="36"/>
      <c r="N142" s="50"/>
      <c r="O142" s="50"/>
      <c r="P142" s="50"/>
      <c r="Q142" s="50"/>
      <c r="R142" s="50"/>
      <c r="S142" s="50"/>
      <c r="T142" s="50"/>
      <c r="U142" s="50"/>
      <c r="V142" s="50"/>
      <c r="W142" s="50"/>
      <c r="X142" s="50"/>
      <c r="Y142" s="78"/>
    </row>
    <row r="143" spans="13:25" x14ac:dyDescent="0.3">
      <c r="M143" s="36"/>
      <c r="N143" s="50"/>
      <c r="O143" s="50"/>
      <c r="P143" s="50"/>
      <c r="Q143" s="50"/>
      <c r="R143" s="50"/>
      <c r="S143" s="50"/>
      <c r="T143" s="50"/>
      <c r="U143" s="50"/>
      <c r="V143" s="50"/>
      <c r="W143" s="50"/>
      <c r="X143" s="50"/>
      <c r="Y143" s="78"/>
    </row>
    <row r="144" spans="13:25" x14ac:dyDescent="0.3">
      <c r="M144" s="36"/>
      <c r="N144" s="50"/>
      <c r="O144" s="50"/>
      <c r="P144" s="50"/>
      <c r="Q144" s="50"/>
      <c r="R144" s="50"/>
      <c r="S144" s="50"/>
      <c r="T144" s="50"/>
      <c r="U144" s="50"/>
      <c r="V144" s="50"/>
      <c r="W144" s="50"/>
      <c r="X144" s="50"/>
      <c r="Y144" s="78"/>
    </row>
    <row r="145" spans="13:25" x14ac:dyDescent="0.3">
      <c r="M145" s="36"/>
      <c r="N145" s="50"/>
      <c r="O145" s="50"/>
      <c r="P145" s="50"/>
      <c r="Q145" s="50"/>
      <c r="R145" s="50"/>
      <c r="S145" s="50"/>
      <c r="T145" s="50"/>
      <c r="U145" s="50"/>
      <c r="V145" s="50"/>
      <c r="W145" s="50"/>
      <c r="X145" s="50"/>
      <c r="Y145" s="78"/>
    </row>
    <row r="146" spans="13:25" x14ac:dyDescent="0.3">
      <c r="M146" s="36"/>
      <c r="N146" s="50"/>
      <c r="O146" s="50"/>
      <c r="P146" s="50"/>
      <c r="Q146" s="50"/>
      <c r="R146" s="50"/>
      <c r="S146" s="50"/>
      <c r="T146" s="50"/>
      <c r="U146" s="50"/>
      <c r="V146" s="50"/>
      <c r="W146" s="50"/>
      <c r="X146" s="50"/>
      <c r="Y146" s="78"/>
    </row>
    <row r="147" spans="13:25" x14ac:dyDescent="0.3">
      <c r="M147" s="36"/>
      <c r="N147" s="50"/>
      <c r="O147" s="50"/>
      <c r="P147" s="50"/>
      <c r="Q147" s="50"/>
      <c r="R147" s="50"/>
      <c r="S147" s="50"/>
      <c r="T147" s="50"/>
      <c r="U147" s="50"/>
      <c r="V147" s="50"/>
      <c r="W147" s="50"/>
      <c r="X147" s="50"/>
      <c r="Y147" s="78"/>
    </row>
    <row r="148" spans="13:25" x14ac:dyDescent="0.3">
      <c r="M148" s="36"/>
      <c r="N148" s="50"/>
      <c r="O148" s="50"/>
      <c r="P148" s="50"/>
      <c r="Q148" s="50"/>
      <c r="R148" s="50"/>
      <c r="S148" s="50"/>
      <c r="T148" s="50"/>
      <c r="U148" s="50"/>
      <c r="V148" s="50"/>
      <c r="W148" s="50"/>
      <c r="X148" s="50"/>
      <c r="Y148" s="78"/>
    </row>
    <row r="149" spans="13:25" x14ac:dyDescent="0.3">
      <c r="M149" s="36"/>
      <c r="N149" s="50"/>
      <c r="O149" s="50"/>
      <c r="P149" s="50"/>
      <c r="Q149" s="50"/>
      <c r="R149" s="50"/>
      <c r="S149" s="50"/>
      <c r="T149" s="50"/>
      <c r="U149" s="50"/>
      <c r="V149" s="50"/>
      <c r="W149" s="50"/>
      <c r="X149" s="50"/>
      <c r="Y149" s="78"/>
    </row>
    <row r="150" spans="13:25" x14ac:dyDescent="0.3">
      <c r="M150" s="36"/>
      <c r="N150" s="50"/>
      <c r="O150" s="50"/>
      <c r="P150" s="50"/>
      <c r="Q150" s="50"/>
      <c r="R150" s="50"/>
      <c r="S150" s="50"/>
      <c r="T150" s="50"/>
      <c r="U150" s="50"/>
      <c r="V150" s="50"/>
      <c r="W150" s="50"/>
      <c r="X150" s="50"/>
      <c r="Y150" s="78"/>
    </row>
    <row r="151" spans="13:25" x14ac:dyDescent="0.3">
      <c r="M151" s="36"/>
      <c r="N151" s="50"/>
      <c r="O151" s="50"/>
      <c r="P151" s="50"/>
      <c r="Q151" s="50"/>
      <c r="R151" s="50"/>
      <c r="S151" s="50"/>
      <c r="T151" s="50"/>
      <c r="U151" s="50"/>
      <c r="V151" s="50"/>
      <c r="W151" s="50"/>
      <c r="X151" s="50"/>
      <c r="Y151" s="78"/>
    </row>
    <row r="152" spans="13:25" x14ac:dyDescent="0.3">
      <c r="M152" s="36"/>
      <c r="N152" s="50"/>
      <c r="O152" s="50"/>
      <c r="P152" s="50"/>
      <c r="Q152" s="50"/>
      <c r="R152" s="50"/>
      <c r="S152" s="50"/>
      <c r="T152" s="50"/>
      <c r="U152" s="50"/>
      <c r="V152" s="50"/>
      <c r="W152" s="50"/>
      <c r="X152" s="50"/>
      <c r="Y152" s="78"/>
    </row>
    <row r="153" spans="13:25" x14ac:dyDescent="0.3">
      <c r="M153" s="36"/>
      <c r="N153" s="50"/>
      <c r="O153" s="50"/>
      <c r="P153" s="50"/>
      <c r="Q153" s="50"/>
      <c r="R153" s="50"/>
      <c r="S153" s="50"/>
      <c r="T153" s="50"/>
      <c r="U153" s="50"/>
      <c r="V153" s="50"/>
      <c r="W153" s="50"/>
      <c r="X153" s="50"/>
      <c r="Y153" s="78"/>
    </row>
    <row r="154" spans="13:25" x14ac:dyDescent="0.3">
      <c r="M154" s="36"/>
      <c r="N154" s="50"/>
      <c r="O154" s="50"/>
      <c r="P154" s="50"/>
      <c r="Q154" s="50"/>
      <c r="R154" s="50"/>
      <c r="S154" s="50"/>
      <c r="T154" s="50"/>
      <c r="U154" s="50"/>
      <c r="V154" s="50"/>
      <c r="W154" s="50"/>
      <c r="X154" s="50"/>
      <c r="Y154" s="78"/>
    </row>
    <row r="155" spans="13:25" x14ac:dyDescent="0.3">
      <c r="M155" s="52"/>
      <c r="N155" s="50"/>
      <c r="O155" s="50"/>
      <c r="P155" s="50"/>
      <c r="Q155" s="50"/>
      <c r="R155" s="50"/>
      <c r="S155" s="50"/>
      <c r="T155" s="50"/>
      <c r="U155" s="50"/>
      <c r="V155" s="50"/>
      <c r="W155" s="50"/>
      <c r="X155" s="50"/>
      <c r="Y155" s="78"/>
    </row>
    <row r="156" spans="13:25" x14ac:dyDescent="0.3">
      <c r="M156" s="36"/>
      <c r="N156" s="50"/>
      <c r="O156" s="50"/>
      <c r="P156" s="50"/>
      <c r="Q156" s="50"/>
      <c r="R156" s="50"/>
      <c r="S156" s="50"/>
      <c r="T156" s="50"/>
      <c r="U156" s="50"/>
      <c r="V156" s="50"/>
      <c r="W156" s="50"/>
      <c r="X156" s="50"/>
      <c r="Y156" s="78"/>
    </row>
    <row r="157" spans="13:25" x14ac:dyDescent="0.3">
      <c r="M157" s="36"/>
      <c r="N157" s="50"/>
      <c r="O157" s="50"/>
      <c r="P157" s="50"/>
      <c r="Q157" s="50"/>
      <c r="R157" s="50"/>
      <c r="S157" s="50"/>
      <c r="T157" s="50"/>
      <c r="U157" s="50"/>
      <c r="V157" s="50"/>
      <c r="W157" s="50"/>
      <c r="X157" s="50"/>
      <c r="Y157" s="78"/>
    </row>
    <row r="158" spans="13:25" x14ac:dyDescent="0.3">
      <c r="M158" s="36"/>
      <c r="N158" s="50"/>
      <c r="O158" s="50"/>
      <c r="P158" s="50"/>
      <c r="Q158" s="50"/>
      <c r="R158" s="50"/>
      <c r="S158" s="50"/>
      <c r="T158" s="50"/>
      <c r="U158" s="50"/>
      <c r="V158" s="50"/>
      <c r="W158" s="50"/>
      <c r="X158" s="50"/>
      <c r="Y158" s="78"/>
    </row>
    <row r="159" spans="13:25" x14ac:dyDescent="0.3">
      <c r="M159" s="36"/>
      <c r="N159" s="50"/>
      <c r="O159" s="50"/>
      <c r="P159" s="50"/>
      <c r="Q159" s="50"/>
      <c r="R159" s="50"/>
      <c r="S159" s="50"/>
      <c r="T159" s="50"/>
      <c r="U159" s="50"/>
      <c r="V159" s="50"/>
      <c r="W159" s="50"/>
      <c r="X159" s="50"/>
      <c r="Y159" s="78"/>
    </row>
    <row r="160" spans="13:25" x14ac:dyDescent="0.3">
      <c r="M160" s="36"/>
      <c r="N160" s="50"/>
      <c r="O160" s="50"/>
      <c r="P160" s="50"/>
      <c r="Q160" s="50"/>
      <c r="R160" s="50"/>
      <c r="S160" s="50"/>
      <c r="T160" s="50"/>
      <c r="U160" s="50"/>
      <c r="V160" s="50"/>
      <c r="W160" s="50"/>
      <c r="X160" s="50"/>
      <c r="Y160" s="78"/>
    </row>
    <row r="161" spans="13:25" x14ac:dyDescent="0.3">
      <c r="M161" s="36"/>
      <c r="N161" s="50"/>
      <c r="O161" s="50"/>
      <c r="P161" s="50"/>
      <c r="Q161" s="50"/>
      <c r="R161" s="50"/>
      <c r="S161" s="50"/>
      <c r="T161" s="50"/>
      <c r="U161" s="50"/>
      <c r="V161" s="50"/>
      <c r="W161" s="50"/>
      <c r="X161" s="50"/>
      <c r="Y161" s="78"/>
    </row>
    <row r="162" spans="13:25" x14ac:dyDescent="0.3">
      <c r="M162" s="36"/>
      <c r="N162" s="50"/>
      <c r="O162" s="50"/>
      <c r="P162" s="50"/>
      <c r="Q162" s="50"/>
      <c r="R162" s="50"/>
      <c r="S162" s="50"/>
      <c r="T162" s="50"/>
      <c r="U162" s="50"/>
      <c r="V162" s="50"/>
      <c r="W162" s="50"/>
      <c r="X162" s="50"/>
      <c r="Y162" s="78"/>
    </row>
    <row r="163" spans="13:25" x14ac:dyDescent="0.3">
      <c r="M163" s="36"/>
      <c r="N163" s="50"/>
      <c r="O163" s="50"/>
      <c r="P163" s="50"/>
      <c r="Q163" s="50"/>
      <c r="R163" s="50"/>
      <c r="S163" s="50"/>
      <c r="T163" s="50"/>
      <c r="U163" s="50"/>
      <c r="V163" s="50"/>
      <c r="W163" s="50"/>
      <c r="X163" s="50"/>
      <c r="Y163" s="78"/>
    </row>
    <row r="164" spans="13:25" x14ac:dyDescent="0.3">
      <c r="M164" s="36"/>
      <c r="N164" s="50"/>
      <c r="O164" s="50"/>
      <c r="P164" s="50"/>
      <c r="Q164" s="50"/>
      <c r="R164" s="50"/>
      <c r="S164" s="50"/>
      <c r="T164" s="50"/>
      <c r="U164" s="50"/>
      <c r="V164" s="50"/>
      <c r="W164" s="50"/>
      <c r="X164" s="50"/>
      <c r="Y164" s="78"/>
    </row>
    <row r="165" spans="13:25" x14ac:dyDescent="0.3">
      <c r="M165" s="36"/>
      <c r="N165" s="50"/>
      <c r="O165" s="50"/>
      <c r="P165" s="50"/>
      <c r="Q165" s="50"/>
      <c r="R165" s="50"/>
      <c r="S165" s="50"/>
      <c r="T165" s="50"/>
      <c r="U165" s="50"/>
      <c r="V165" s="50"/>
      <c r="W165" s="50"/>
      <c r="X165" s="50"/>
      <c r="Y165" s="78"/>
    </row>
    <row r="166" spans="13:25" x14ac:dyDescent="0.3">
      <c r="M166" s="36"/>
      <c r="N166" s="50"/>
      <c r="O166" s="50"/>
      <c r="P166" s="50"/>
      <c r="Q166" s="50"/>
      <c r="R166" s="50"/>
      <c r="S166" s="50"/>
      <c r="T166" s="50"/>
      <c r="U166" s="50"/>
      <c r="V166" s="50"/>
      <c r="W166" s="50"/>
      <c r="X166" s="50"/>
      <c r="Y166" s="78"/>
    </row>
    <row r="167" spans="13:25" x14ac:dyDescent="0.3">
      <c r="M167" s="36"/>
      <c r="N167" s="50"/>
      <c r="O167" s="50"/>
      <c r="P167" s="50"/>
      <c r="Q167" s="50"/>
      <c r="R167" s="50"/>
      <c r="S167" s="50"/>
      <c r="T167" s="50"/>
      <c r="U167" s="50"/>
      <c r="V167" s="50"/>
      <c r="W167" s="50"/>
      <c r="X167" s="50"/>
      <c r="Y167" s="78"/>
    </row>
    <row r="168" spans="13:25" x14ac:dyDescent="0.3">
      <c r="M168" s="36"/>
      <c r="N168" s="50"/>
      <c r="O168" s="50"/>
      <c r="P168" s="50"/>
      <c r="Q168" s="50"/>
      <c r="R168" s="50"/>
      <c r="S168" s="50"/>
      <c r="T168" s="50"/>
      <c r="U168" s="50"/>
      <c r="V168" s="50"/>
      <c r="W168" s="50"/>
      <c r="X168" s="50"/>
      <c r="Y168" s="78"/>
    </row>
    <row r="169" spans="13:25" x14ac:dyDescent="0.3">
      <c r="M169" s="52"/>
      <c r="N169" s="50"/>
      <c r="O169" s="50"/>
      <c r="P169" s="50"/>
      <c r="Q169" s="50"/>
      <c r="R169" s="50"/>
      <c r="S169" s="50"/>
      <c r="T169" s="50"/>
      <c r="U169" s="50"/>
      <c r="V169" s="50"/>
      <c r="W169" s="50"/>
      <c r="X169" s="50"/>
      <c r="Y169" s="78"/>
    </row>
    <row r="170" spans="13:25" x14ac:dyDescent="0.3">
      <c r="M170" s="36"/>
      <c r="N170" s="50"/>
      <c r="O170" s="50"/>
      <c r="P170" s="50"/>
      <c r="Q170" s="50"/>
      <c r="R170" s="50"/>
      <c r="S170" s="50"/>
      <c r="T170" s="50"/>
      <c r="U170" s="50"/>
      <c r="V170" s="50"/>
      <c r="W170" s="50"/>
      <c r="X170" s="50"/>
      <c r="Y170" s="78"/>
    </row>
    <row r="171" spans="13:25" x14ac:dyDescent="0.3">
      <c r="M171" s="36"/>
      <c r="N171" s="50"/>
      <c r="O171" s="50"/>
      <c r="P171" s="50"/>
      <c r="Q171" s="50"/>
      <c r="R171" s="50"/>
      <c r="S171" s="50"/>
      <c r="T171" s="50"/>
      <c r="U171" s="50"/>
      <c r="V171" s="50"/>
      <c r="W171" s="50"/>
      <c r="X171" s="50"/>
      <c r="Y171" s="78"/>
    </row>
    <row r="172" spans="13:25" x14ac:dyDescent="0.3">
      <c r="M172" s="36"/>
      <c r="N172" s="50"/>
      <c r="O172" s="50"/>
      <c r="P172" s="50"/>
      <c r="Q172" s="50"/>
      <c r="R172" s="50"/>
      <c r="S172" s="50"/>
      <c r="T172" s="50"/>
      <c r="U172" s="50"/>
      <c r="V172" s="50"/>
      <c r="W172" s="50"/>
      <c r="X172" s="50"/>
      <c r="Y172" s="78"/>
    </row>
    <row r="173" spans="13:25" x14ac:dyDescent="0.3">
      <c r="M173" s="36"/>
      <c r="N173" s="50"/>
      <c r="O173" s="50"/>
      <c r="P173" s="50"/>
      <c r="Q173" s="50"/>
      <c r="R173" s="50"/>
      <c r="S173" s="50"/>
      <c r="T173" s="50"/>
      <c r="U173" s="50"/>
      <c r="V173" s="50"/>
      <c r="W173" s="50"/>
      <c r="X173" s="50"/>
      <c r="Y173" s="78"/>
    </row>
    <row r="174" spans="13:25" x14ac:dyDescent="0.3">
      <c r="M174" s="36"/>
      <c r="N174" s="50"/>
      <c r="O174" s="50"/>
      <c r="P174" s="50"/>
      <c r="Q174" s="50"/>
      <c r="R174" s="50"/>
      <c r="S174" s="50"/>
      <c r="T174" s="50"/>
      <c r="U174" s="50"/>
      <c r="V174" s="50"/>
      <c r="W174" s="50"/>
      <c r="X174" s="50"/>
      <c r="Y174" s="78"/>
    </row>
    <row r="175" spans="13:25" x14ac:dyDescent="0.3">
      <c r="M175" s="36"/>
      <c r="N175" s="50"/>
      <c r="O175" s="50"/>
      <c r="P175" s="50"/>
      <c r="Q175" s="50"/>
      <c r="R175" s="50"/>
      <c r="S175" s="50"/>
      <c r="T175" s="50"/>
      <c r="U175" s="50"/>
      <c r="V175" s="50"/>
      <c r="W175" s="50"/>
      <c r="X175" s="50"/>
      <c r="Y175" s="78"/>
    </row>
    <row r="176" spans="13:25" x14ac:dyDescent="0.3">
      <c r="M176" s="52"/>
      <c r="N176" s="50"/>
      <c r="O176" s="50"/>
      <c r="P176" s="50"/>
      <c r="Q176" s="50"/>
      <c r="R176" s="50"/>
      <c r="S176" s="50"/>
      <c r="T176" s="50"/>
      <c r="U176" s="50"/>
      <c r="V176" s="50"/>
      <c r="W176" s="50"/>
      <c r="X176" s="50"/>
      <c r="Y176" s="78"/>
    </row>
    <row r="177" spans="13:25" x14ac:dyDescent="0.3">
      <c r="M177" s="52"/>
      <c r="N177" s="50"/>
      <c r="O177" s="50"/>
      <c r="P177" s="50"/>
      <c r="Q177" s="50"/>
      <c r="R177" s="50"/>
      <c r="S177" s="50"/>
      <c r="T177" s="50"/>
      <c r="U177" s="50"/>
      <c r="V177" s="50"/>
      <c r="W177" s="50"/>
      <c r="X177" s="50"/>
      <c r="Y177" s="78"/>
    </row>
    <row r="178" spans="13:25" x14ac:dyDescent="0.3">
      <c r="M178" s="36"/>
      <c r="N178" s="50"/>
      <c r="O178" s="50"/>
      <c r="P178" s="50"/>
      <c r="Q178" s="50"/>
      <c r="R178" s="50"/>
      <c r="S178" s="50"/>
      <c r="T178" s="50"/>
      <c r="U178" s="50"/>
      <c r="V178" s="50"/>
      <c r="W178" s="50"/>
      <c r="X178" s="50"/>
      <c r="Y178" s="78"/>
    </row>
    <row r="179" spans="13:25" x14ac:dyDescent="0.3">
      <c r="M179" s="36"/>
      <c r="N179" s="50"/>
      <c r="O179" s="50"/>
      <c r="P179" s="50"/>
      <c r="Q179" s="50"/>
      <c r="R179" s="50"/>
      <c r="S179" s="50"/>
      <c r="T179" s="50"/>
      <c r="U179" s="50"/>
      <c r="V179" s="50"/>
      <c r="W179" s="50"/>
      <c r="X179" s="50"/>
      <c r="Y179" s="78"/>
    </row>
    <row r="180" spans="13:25" x14ac:dyDescent="0.3">
      <c r="M180" s="36"/>
      <c r="N180" s="50"/>
      <c r="O180" s="50"/>
      <c r="P180" s="50"/>
      <c r="Q180" s="50"/>
      <c r="R180" s="50"/>
      <c r="S180" s="50"/>
      <c r="T180" s="50"/>
      <c r="U180" s="50"/>
      <c r="V180" s="50"/>
      <c r="W180" s="50"/>
      <c r="X180" s="50"/>
      <c r="Y180" s="78"/>
    </row>
    <row r="181" spans="13:25" x14ac:dyDescent="0.3">
      <c r="M181" s="52"/>
      <c r="N181" s="50"/>
      <c r="O181" s="50"/>
      <c r="P181" s="50"/>
      <c r="Q181" s="50"/>
      <c r="R181" s="50"/>
      <c r="S181" s="50"/>
      <c r="T181" s="50"/>
      <c r="U181" s="50"/>
      <c r="V181" s="50"/>
      <c r="W181" s="50"/>
      <c r="X181" s="50"/>
      <c r="Y181" s="78"/>
    </row>
    <row r="182" spans="13:25" x14ac:dyDescent="0.3">
      <c r="M182" s="36"/>
      <c r="N182" s="50"/>
      <c r="O182" s="50"/>
      <c r="P182" s="50"/>
      <c r="Q182" s="50"/>
      <c r="R182" s="50"/>
      <c r="S182" s="50"/>
      <c r="T182" s="50"/>
      <c r="U182" s="50"/>
      <c r="V182" s="50"/>
      <c r="W182" s="50"/>
      <c r="X182" s="50"/>
      <c r="Y182" s="78"/>
    </row>
    <row r="183" spans="13:25" x14ac:dyDescent="0.3">
      <c r="M183" s="36"/>
      <c r="N183" s="50"/>
      <c r="O183" s="50"/>
      <c r="P183" s="50"/>
      <c r="Q183" s="50"/>
      <c r="R183" s="50"/>
      <c r="S183" s="50"/>
      <c r="T183" s="50"/>
      <c r="U183" s="50"/>
      <c r="V183" s="50"/>
      <c r="W183" s="50"/>
      <c r="X183" s="50"/>
      <c r="Y183" s="78"/>
    </row>
    <row r="184" spans="13:25" x14ac:dyDescent="0.3">
      <c r="M184" s="36"/>
      <c r="N184" s="50"/>
      <c r="O184" s="50"/>
      <c r="P184" s="50"/>
      <c r="Q184" s="50"/>
      <c r="R184" s="50"/>
      <c r="S184" s="50"/>
      <c r="T184" s="50"/>
      <c r="U184" s="50"/>
      <c r="V184" s="50"/>
      <c r="W184" s="50"/>
      <c r="X184" s="50"/>
      <c r="Y184" s="78"/>
    </row>
    <row r="185" spans="13:25" x14ac:dyDescent="0.3">
      <c r="M185" s="36"/>
      <c r="N185" s="50"/>
      <c r="O185" s="50"/>
      <c r="P185" s="50"/>
      <c r="Q185" s="50"/>
      <c r="R185" s="50"/>
      <c r="S185" s="50"/>
      <c r="T185" s="50"/>
      <c r="U185" s="50"/>
      <c r="V185" s="50"/>
      <c r="W185" s="50"/>
      <c r="X185" s="50"/>
      <c r="Y185" s="78"/>
    </row>
    <row r="186" spans="13:25" x14ac:dyDescent="0.3">
      <c r="M186" s="36"/>
      <c r="N186" s="50"/>
      <c r="O186" s="50"/>
      <c r="P186" s="50"/>
      <c r="Q186" s="50"/>
      <c r="R186" s="50"/>
      <c r="S186" s="50"/>
      <c r="T186" s="50"/>
      <c r="U186" s="50"/>
      <c r="V186" s="50"/>
      <c r="W186" s="50"/>
      <c r="X186" s="50"/>
      <c r="Y186" s="78"/>
    </row>
    <row r="187" spans="13:25" x14ac:dyDescent="0.3">
      <c r="M187" s="52"/>
      <c r="N187" s="50"/>
      <c r="O187" s="50"/>
      <c r="P187" s="50"/>
      <c r="Q187" s="50"/>
      <c r="R187" s="50"/>
      <c r="S187" s="50"/>
      <c r="T187" s="50"/>
      <c r="U187" s="50"/>
      <c r="V187" s="50"/>
      <c r="W187" s="50"/>
      <c r="X187" s="50"/>
      <c r="Y187" s="78"/>
    </row>
    <row r="188" spans="13:25" x14ac:dyDescent="0.3">
      <c r="M188" s="36"/>
      <c r="N188" s="50"/>
      <c r="O188" s="50"/>
      <c r="P188" s="50"/>
      <c r="Q188" s="50"/>
      <c r="R188" s="50"/>
      <c r="S188" s="50"/>
      <c r="T188" s="50"/>
      <c r="U188" s="50"/>
      <c r="V188" s="50"/>
      <c r="W188" s="50"/>
      <c r="X188" s="50"/>
      <c r="Y188" s="78"/>
    </row>
    <row r="189" spans="13:25" x14ac:dyDescent="0.3">
      <c r="M189" s="36"/>
      <c r="N189" s="50"/>
      <c r="O189" s="50"/>
      <c r="P189" s="50"/>
      <c r="Q189" s="50"/>
      <c r="R189" s="50"/>
      <c r="S189" s="50"/>
      <c r="T189" s="50"/>
      <c r="U189" s="50"/>
      <c r="V189" s="50"/>
      <c r="W189" s="50"/>
      <c r="X189" s="50"/>
      <c r="Y189" s="78"/>
    </row>
    <row r="190" spans="13:25" x14ac:dyDescent="0.3">
      <c r="M190" s="36"/>
      <c r="N190" s="50"/>
      <c r="O190" s="50"/>
      <c r="P190" s="50"/>
      <c r="Q190" s="50"/>
      <c r="R190" s="50"/>
      <c r="S190" s="50"/>
      <c r="T190" s="50"/>
      <c r="U190" s="50"/>
      <c r="V190" s="50"/>
      <c r="W190" s="50"/>
      <c r="X190" s="50"/>
      <c r="Y190" s="78"/>
    </row>
    <row r="191" spans="13:25" x14ac:dyDescent="0.3">
      <c r="M191" s="52"/>
      <c r="N191" s="50"/>
      <c r="O191" s="50"/>
      <c r="P191" s="50"/>
      <c r="Q191" s="50"/>
      <c r="R191" s="50"/>
      <c r="S191" s="50"/>
      <c r="T191" s="50"/>
      <c r="U191" s="50"/>
      <c r="V191" s="50"/>
      <c r="W191" s="50"/>
      <c r="X191" s="50"/>
      <c r="Y191" s="78"/>
    </row>
    <row r="192" spans="13:25" x14ac:dyDescent="0.3">
      <c r="M192" s="36"/>
      <c r="N192" s="50"/>
      <c r="O192" s="50"/>
      <c r="P192" s="50"/>
      <c r="Q192" s="50"/>
      <c r="R192" s="50"/>
      <c r="S192" s="50"/>
      <c r="T192" s="50"/>
      <c r="U192" s="50"/>
      <c r="V192" s="50"/>
      <c r="W192" s="50"/>
      <c r="X192" s="50"/>
      <c r="Y192" s="78"/>
    </row>
    <row r="193" spans="13:25" x14ac:dyDescent="0.3">
      <c r="M193" s="36"/>
      <c r="N193" s="50"/>
      <c r="O193" s="50"/>
      <c r="P193" s="50"/>
      <c r="Q193" s="50"/>
      <c r="R193" s="50"/>
      <c r="S193" s="50"/>
      <c r="T193" s="50"/>
      <c r="U193" s="50"/>
      <c r="V193" s="50"/>
      <c r="W193" s="50"/>
      <c r="X193" s="50"/>
      <c r="Y193" s="78"/>
    </row>
    <row r="194" spans="13:25" x14ac:dyDescent="0.3">
      <c r="M194" s="36"/>
      <c r="N194" s="50"/>
      <c r="O194" s="50"/>
      <c r="P194" s="50"/>
      <c r="Q194" s="50"/>
      <c r="R194" s="50"/>
      <c r="S194" s="50"/>
      <c r="T194" s="50"/>
      <c r="U194" s="50"/>
      <c r="V194" s="50"/>
      <c r="W194" s="50"/>
      <c r="X194" s="50"/>
      <c r="Y194" s="78"/>
    </row>
    <row r="195" spans="13:25" x14ac:dyDescent="0.3">
      <c r="M195" s="36"/>
      <c r="N195" s="50"/>
      <c r="O195" s="50"/>
      <c r="P195" s="50"/>
      <c r="Q195" s="50"/>
      <c r="R195" s="50"/>
      <c r="S195" s="50"/>
      <c r="T195" s="50"/>
      <c r="U195" s="50"/>
      <c r="V195" s="50"/>
      <c r="W195" s="50"/>
      <c r="X195" s="50"/>
      <c r="Y195" s="78"/>
    </row>
    <row r="196" spans="13:25" x14ac:dyDescent="0.3">
      <c r="M196" s="36"/>
      <c r="N196" s="50"/>
      <c r="O196" s="50"/>
      <c r="P196" s="50"/>
      <c r="Q196" s="50"/>
      <c r="R196" s="50"/>
      <c r="S196" s="50"/>
      <c r="T196" s="50"/>
      <c r="U196" s="50"/>
      <c r="V196" s="50"/>
      <c r="W196" s="50"/>
      <c r="X196" s="50"/>
      <c r="Y196" s="78"/>
    </row>
    <row r="197" spans="13:25" x14ac:dyDescent="0.3">
      <c r="M197" s="36"/>
      <c r="N197" s="50"/>
      <c r="O197" s="50"/>
      <c r="P197" s="50"/>
      <c r="Q197" s="50"/>
      <c r="R197" s="50"/>
      <c r="S197" s="50"/>
      <c r="T197" s="50"/>
      <c r="U197" s="50"/>
      <c r="V197" s="50"/>
      <c r="W197" s="50"/>
      <c r="X197" s="50"/>
      <c r="Y197" s="78"/>
    </row>
    <row r="198" spans="13:25" x14ac:dyDescent="0.3">
      <c r="M198" s="36"/>
      <c r="N198" s="50"/>
      <c r="O198" s="50"/>
      <c r="P198" s="50"/>
      <c r="Q198" s="50"/>
      <c r="R198" s="50"/>
      <c r="S198" s="50"/>
      <c r="T198" s="50"/>
      <c r="U198" s="50"/>
      <c r="V198" s="50"/>
      <c r="W198" s="50"/>
      <c r="X198" s="50"/>
      <c r="Y198" s="78"/>
    </row>
    <row r="199" spans="13:25" x14ac:dyDescent="0.3">
      <c r="M199" s="36"/>
      <c r="N199" s="50"/>
      <c r="O199" s="50"/>
      <c r="P199" s="50"/>
      <c r="Q199" s="50"/>
      <c r="R199" s="50"/>
      <c r="S199" s="50"/>
      <c r="T199" s="50"/>
      <c r="U199" s="50"/>
      <c r="V199" s="50"/>
      <c r="W199" s="50"/>
      <c r="X199" s="50"/>
      <c r="Y199" s="78"/>
    </row>
    <row r="200" spans="13:25" x14ac:dyDescent="0.3">
      <c r="M200" s="36"/>
      <c r="N200" s="50"/>
      <c r="O200" s="50"/>
      <c r="P200" s="50"/>
      <c r="Q200" s="50"/>
      <c r="R200" s="50"/>
      <c r="S200" s="50"/>
      <c r="T200" s="50"/>
      <c r="U200" s="50"/>
      <c r="V200" s="50"/>
      <c r="W200" s="50"/>
      <c r="X200" s="50"/>
      <c r="Y200" s="78"/>
    </row>
    <row r="201" spans="13:25" x14ac:dyDescent="0.3">
      <c r="M201" s="36"/>
      <c r="N201" s="50"/>
      <c r="O201" s="50"/>
      <c r="P201" s="50"/>
      <c r="Q201" s="50"/>
      <c r="R201" s="50"/>
      <c r="S201" s="50"/>
      <c r="T201" s="50"/>
      <c r="U201" s="50"/>
      <c r="V201" s="50"/>
      <c r="W201" s="50"/>
      <c r="X201" s="50"/>
      <c r="Y201" s="78"/>
    </row>
    <row r="202" spans="13:25" x14ac:dyDescent="0.3">
      <c r="M202" s="36"/>
      <c r="N202" s="50"/>
      <c r="O202" s="50"/>
      <c r="P202" s="50"/>
      <c r="Q202" s="50"/>
      <c r="R202" s="50"/>
      <c r="S202" s="50"/>
      <c r="T202" s="50"/>
      <c r="U202" s="50"/>
      <c r="V202" s="50"/>
      <c r="W202" s="50"/>
      <c r="X202" s="50"/>
      <c r="Y202" s="78"/>
    </row>
    <row r="203" spans="13:25" x14ac:dyDescent="0.3">
      <c r="M203" s="36"/>
      <c r="N203" s="50"/>
      <c r="O203" s="50"/>
      <c r="P203" s="50"/>
      <c r="Q203" s="50"/>
      <c r="R203" s="50"/>
      <c r="S203" s="50"/>
      <c r="T203" s="50"/>
      <c r="U203" s="50"/>
      <c r="V203" s="50"/>
      <c r="W203" s="50"/>
      <c r="X203" s="50"/>
      <c r="Y203" s="78"/>
    </row>
    <row r="204" spans="13:25" x14ac:dyDescent="0.3">
      <c r="M204" s="36"/>
      <c r="N204" s="50"/>
      <c r="O204" s="50"/>
      <c r="P204" s="50"/>
      <c r="Q204" s="50"/>
      <c r="R204" s="50"/>
      <c r="S204" s="50"/>
      <c r="T204" s="50"/>
      <c r="U204" s="50"/>
      <c r="V204" s="50"/>
      <c r="W204" s="50"/>
      <c r="X204" s="50"/>
      <c r="Y204" s="78"/>
    </row>
    <row r="205" spans="13:25" x14ac:dyDescent="0.3">
      <c r="M205" s="36"/>
      <c r="N205" s="50"/>
      <c r="O205" s="50"/>
      <c r="P205" s="50"/>
      <c r="Q205" s="50"/>
      <c r="R205" s="50"/>
      <c r="S205" s="50"/>
      <c r="T205" s="50"/>
      <c r="U205" s="50"/>
      <c r="V205" s="50"/>
      <c r="W205" s="50"/>
      <c r="X205" s="50"/>
      <c r="Y205" s="78"/>
    </row>
    <row r="206" spans="13:25" x14ac:dyDescent="0.3">
      <c r="M206" s="36"/>
      <c r="N206" s="50"/>
      <c r="O206" s="50"/>
      <c r="P206" s="50"/>
      <c r="Q206" s="50"/>
      <c r="R206" s="50"/>
      <c r="S206" s="50"/>
      <c r="T206" s="50"/>
      <c r="U206" s="50"/>
      <c r="V206" s="50"/>
      <c r="W206" s="50"/>
      <c r="X206" s="50"/>
      <c r="Y206" s="78"/>
    </row>
    <row r="207" spans="13:25" x14ac:dyDescent="0.3">
      <c r="M207" s="36"/>
      <c r="N207" s="50"/>
      <c r="O207" s="50"/>
      <c r="P207" s="50"/>
      <c r="Q207" s="50"/>
      <c r="R207" s="50"/>
      <c r="S207" s="50"/>
      <c r="T207" s="50"/>
      <c r="U207" s="50"/>
      <c r="V207" s="50"/>
      <c r="W207" s="50"/>
      <c r="X207" s="50"/>
      <c r="Y207" s="78"/>
    </row>
    <row r="208" spans="13:25" x14ac:dyDescent="0.3">
      <c r="M208" s="36"/>
      <c r="N208" s="50"/>
      <c r="O208" s="50"/>
      <c r="P208" s="50"/>
      <c r="Q208" s="50"/>
      <c r="R208" s="50"/>
      <c r="S208" s="50"/>
      <c r="T208" s="50"/>
      <c r="U208" s="50"/>
      <c r="V208" s="50"/>
      <c r="W208" s="50"/>
      <c r="X208" s="50"/>
      <c r="Y208" s="78"/>
    </row>
    <row r="209" spans="13:25" x14ac:dyDescent="0.3">
      <c r="M209" s="36"/>
      <c r="N209" s="50"/>
      <c r="O209" s="50"/>
      <c r="P209" s="50"/>
      <c r="Q209" s="50"/>
      <c r="R209" s="50"/>
      <c r="S209" s="50"/>
      <c r="T209" s="50"/>
      <c r="U209" s="50"/>
      <c r="V209" s="50"/>
      <c r="W209" s="50"/>
      <c r="X209" s="50"/>
      <c r="Y209" s="78"/>
    </row>
    <row r="210" spans="13:25" x14ac:dyDescent="0.3">
      <c r="M210" s="36"/>
      <c r="N210" s="50"/>
      <c r="O210" s="50"/>
      <c r="P210" s="50"/>
      <c r="Q210" s="50"/>
      <c r="R210" s="50"/>
      <c r="S210" s="50"/>
      <c r="T210" s="50"/>
      <c r="U210" s="50"/>
      <c r="V210" s="50"/>
      <c r="W210" s="50"/>
      <c r="X210" s="50"/>
      <c r="Y210" s="78"/>
    </row>
    <row r="211" spans="13:25" x14ac:dyDescent="0.3">
      <c r="M211" s="50"/>
      <c r="N211" s="50"/>
      <c r="O211" s="50"/>
      <c r="P211" s="50"/>
      <c r="Q211" s="50"/>
      <c r="R211" s="50"/>
      <c r="S211" s="50"/>
      <c r="T211" s="50"/>
      <c r="U211" s="50"/>
      <c r="V211" s="50"/>
      <c r="W211" s="50"/>
      <c r="X211" s="50"/>
      <c r="Y211" s="78"/>
    </row>
    <row r="212" spans="13:25" x14ac:dyDescent="0.3">
      <c r="M212" s="36"/>
      <c r="N212" s="50"/>
      <c r="O212" s="50"/>
      <c r="P212" s="50"/>
      <c r="Q212" s="50"/>
      <c r="R212" s="50"/>
      <c r="S212" s="50"/>
      <c r="T212" s="50"/>
      <c r="U212" s="50"/>
      <c r="V212" s="50"/>
      <c r="W212" s="50"/>
      <c r="X212" s="50"/>
      <c r="Y212" s="78"/>
    </row>
    <row r="213" spans="13:25" x14ac:dyDescent="0.3">
      <c r="M213" s="36"/>
      <c r="N213" s="50"/>
      <c r="O213" s="50"/>
      <c r="P213" s="50"/>
      <c r="Q213" s="50"/>
      <c r="R213" s="50"/>
      <c r="S213" s="50"/>
      <c r="T213" s="50"/>
      <c r="U213" s="50"/>
      <c r="V213" s="50"/>
      <c r="W213" s="50"/>
      <c r="X213" s="50"/>
      <c r="Y213" s="78"/>
    </row>
    <row r="214" spans="13:25" x14ac:dyDescent="0.3">
      <c r="M214" s="36"/>
      <c r="N214" s="50"/>
      <c r="O214" s="50"/>
      <c r="P214" s="50"/>
      <c r="Q214" s="50"/>
      <c r="R214" s="50"/>
      <c r="S214" s="50"/>
      <c r="T214" s="50"/>
      <c r="U214" s="50"/>
      <c r="V214" s="50"/>
      <c r="W214" s="50"/>
      <c r="X214" s="50"/>
      <c r="Y214" s="78"/>
    </row>
    <row r="215" spans="13:25" x14ac:dyDescent="0.3">
      <c r="M215" s="36"/>
      <c r="N215" s="50"/>
      <c r="O215" s="50"/>
      <c r="P215" s="50"/>
      <c r="Q215" s="50"/>
      <c r="R215" s="50"/>
      <c r="S215" s="50"/>
      <c r="T215" s="50"/>
      <c r="U215" s="50"/>
      <c r="V215" s="50"/>
      <c r="W215" s="50"/>
      <c r="X215" s="50"/>
      <c r="Y215" s="78"/>
    </row>
    <row r="216" spans="13:25" x14ac:dyDescent="0.3">
      <c r="M216" s="36"/>
      <c r="N216" s="50"/>
      <c r="O216" s="50"/>
      <c r="P216" s="50"/>
      <c r="Q216" s="50"/>
      <c r="R216" s="50"/>
      <c r="S216" s="50"/>
      <c r="T216" s="50"/>
      <c r="U216" s="50"/>
      <c r="V216" s="50"/>
      <c r="W216" s="50"/>
      <c r="X216" s="50"/>
      <c r="Y216" s="78"/>
    </row>
    <row r="217" spans="13:25" x14ac:dyDescent="0.3">
      <c r="M217" s="36"/>
      <c r="N217" s="50"/>
      <c r="O217" s="50"/>
      <c r="P217" s="50"/>
      <c r="Q217" s="50"/>
      <c r="R217" s="50"/>
      <c r="S217" s="50"/>
      <c r="T217" s="50"/>
      <c r="U217" s="50"/>
      <c r="V217" s="50"/>
      <c r="W217" s="50"/>
      <c r="X217" s="50"/>
      <c r="Y217" s="78"/>
    </row>
    <row r="218" spans="13:25" x14ac:dyDescent="0.3">
      <c r="M218" s="36"/>
      <c r="N218" s="50"/>
      <c r="O218" s="50"/>
      <c r="P218" s="50"/>
      <c r="Q218" s="50"/>
      <c r="R218" s="50"/>
      <c r="S218" s="50"/>
      <c r="T218" s="50"/>
      <c r="U218" s="50"/>
      <c r="V218" s="50"/>
      <c r="W218" s="50"/>
      <c r="X218" s="50"/>
      <c r="Y218" s="78"/>
    </row>
    <row r="219" spans="13:25" x14ac:dyDescent="0.3">
      <c r="M219" s="36"/>
      <c r="N219" s="50"/>
      <c r="O219" s="50"/>
      <c r="P219" s="50"/>
      <c r="Q219" s="50"/>
      <c r="R219" s="50"/>
      <c r="S219" s="50"/>
      <c r="T219" s="50"/>
      <c r="U219" s="50"/>
      <c r="V219" s="50"/>
      <c r="W219" s="50"/>
      <c r="X219" s="50"/>
      <c r="Y219" s="78"/>
    </row>
    <row r="220" spans="13:25" x14ac:dyDescent="0.3">
      <c r="M220" s="36"/>
      <c r="N220" s="50"/>
      <c r="O220" s="50"/>
      <c r="P220" s="50"/>
      <c r="Q220" s="50"/>
      <c r="R220" s="50"/>
      <c r="S220" s="50"/>
      <c r="T220" s="50"/>
      <c r="U220" s="50"/>
      <c r="V220" s="50"/>
      <c r="W220" s="50"/>
      <c r="X220" s="50"/>
      <c r="Y220" s="78"/>
    </row>
    <row r="221" spans="13:25" x14ac:dyDescent="0.3">
      <c r="M221" s="36"/>
      <c r="N221" s="50"/>
      <c r="O221" s="50"/>
      <c r="P221" s="50"/>
      <c r="Q221" s="50"/>
      <c r="R221" s="50"/>
      <c r="S221" s="50"/>
      <c r="T221" s="50"/>
      <c r="U221" s="50"/>
      <c r="V221" s="50"/>
      <c r="W221" s="50"/>
      <c r="X221" s="50"/>
      <c r="Y221" s="78"/>
    </row>
    <row r="222" spans="13:25" x14ac:dyDescent="0.3">
      <c r="M222" s="36"/>
      <c r="N222" s="50"/>
      <c r="O222" s="50"/>
      <c r="P222" s="50"/>
      <c r="Q222" s="50"/>
      <c r="R222" s="50"/>
      <c r="S222" s="50"/>
      <c r="T222" s="50"/>
      <c r="U222" s="50"/>
      <c r="V222" s="50"/>
      <c r="W222" s="50"/>
      <c r="X222" s="50"/>
      <c r="Y222" s="78"/>
    </row>
    <row r="223" spans="13:25" x14ac:dyDescent="0.3">
      <c r="M223" s="36"/>
      <c r="N223" s="50"/>
      <c r="O223" s="50"/>
      <c r="P223" s="50"/>
      <c r="Q223" s="50"/>
      <c r="R223" s="50"/>
      <c r="S223" s="50"/>
      <c r="T223" s="50"/>
      <c r="U223" s="50"/>
      <c r="V223" s="50"/>
      <c r="W223" s="50"/>
      <c r="X223" s="50"/>
      <c r="Y223" s="78"/>
    </row>
    <row r="224" spans="13:25" x14ac:dyDescent="0.3">
      <c r="M224" s="36"/>
      <c r="N224" s="50"/>
      <c r="O224" s="50"/>
      <c r="P224" s="50"/>
      <c r="Q224" s="50"/>
      <c r="R224" s="50"/>
      <c r="S224" s="50"/>
      <c r="T224" s="50"/>
      <c r="U224" s="50"/>
      <c r="V224" s="50"/>
      <c r="W224" s="50"/>
      <c r="X224" s="50"/>
      <c r="Y224" s="78"/>
    </row>
    <row r="225" spans="13:25" x14ac:dyDescent="0.3">
      <c r="M225" s="36"/>
      <c r="N225" s="50"/>
      <c r="O225" s="50"/>
      <c r="P225" s="50"/>
      <c r="Q225" s="50"/>
      <c r="R225" s="50"/>
      <c r="S225" s="50"/>
      <c r="T225" s="50"/>
      <c r="U225" s="50"/>
      <c r="V225" s="50"/>
      <c r="W225" s="50"/>
      <c r="X225" s="50"/>
      <c r="Y225" s="78"/>
    </row>
    <row r="226" spans="13:25" x14ac:dyDescent="0.3">
      <c r="M226" s="36"/>
      <c r="N226" s="50"/>
      <c r="O226" s="50"/>
      <c r="P226" s="50"/>
      <c r="Q226" s="50"/>
      <c r="R226" s="50"/>
      <c r="S226" s="50"/>
      <c r="T226" s="50"/>
      <c r="U226" s="50"/>
      <c r="V226" s="50"/>
      <c r="W226" s="50"/>
      <c r="X226" s="50"/>
      <c r="Y226" s="78"/>
    </row>
    <row r="227" spans="13:25" x14ac:dyDescent="0.3">
      <c r="M227" s="36"/>
      <c r="N227" s="50"/>
      <c r="O227" s="50"/>
      <c r="P227" s="50"/>
      <c r="Q227" s="50"/>
      <c r="R227" s="50"/>
      <c r="S227" s="50"/>
      <c r="T227" s="50"/>
      <c r="U227" s="50"/>
      <c r="V227" s="50"/>
      <c r="W227" s="50"/>
      <c r="X227" s="50"/>
      <c r="Y227" s="78"/>
    </row>
    <row r="228" spans="13:25" x14ac:dyDescent="0.3">
      <c r="M228" s="36"/>
      <c r="N228" s="50"/>
      <c r="O228" s="50"/>
      <c r="P228" s="50"/>
      <c r="Q228" s="50"/>
      <c r="R228" s="50"/>
      <c r="S228" s="50"/>
      <c r="T228" s="50"/>
      <c r="U228" s="50"/>
      <c r="V228" s="50"/>
      <c r="W228" s="50"/>
      <c r="X228" s="50"/>
      <c r="Y228" s="78"/>
    </row>
    <row r="229" spans="13:25" x14ac:dyDescent="0.3">
      <c r="M229" s="36"/>
      <c r="N229" s="50"/>
      <c r="O229" s="50"/>
      <c r="P229" s="50"/>
      <c r="Q229" s="50"/>
      <c r="R229" s="50"/>
      <c r="S229" s="50"/>
      <c r="T229" s="50"/>
      <c r="U229" s="50"/>
      <c r="V229" s="50"/>
      <c r="W229" s="50"/>
      <c r="X229" s="50"/>
      <c r="Y229" s="78"/>
    </row>
    <row r="230" spans="13:25" x14ac:dyDescent="0.3">
      <c r="M230" s="52"/>
      <c r="N230" s="50"/>
      <c r="O230" s="50"/>
      <c r="P230" s="50"/>
      <c r="Q230" s="50"/>
      <c r="R230" s="50"/>
      <c r="S230" s="50"/>
      <c r="T230" s="50"/>
      <c r="U230" s="50"/>
      <c r="V230" s="50"/>
      <c r="W230" s="50"/>
      <c r="X230" s="50"/>
      <c r="Y230" s="78"/>
    </row>
    <row r="231" spans="13:25" x14ac:dyDescent="0.3">
      <c r="M231" s="36"/>
      <c r="N231" s="50"/>
      <c r="O231" s="50"/>
      <c r="P231" s="50"/>
      <c r="Q231" s="50"/>
      <c r="R231" s="50"/>
      <c r="S231" s="50"/>
      <c r="T231" s="50"/>
      <c r="U231" s="50"/>
      <c r="V231" s="50"/>
      <c r="W231" s="50"/>
      <c r="X231" s="50"/>
      <c r="Y231" s="78"/>
    </row>
    <row r="232" spans="13:25" x14ac:dyDescent="0.3">
      <c r="M232" s="36"/>
      <c r="N232" s="50"/>
      <c r="O232" s="50"/>
      <c r="P232" s="50"/>
      <c r="Q232" s="50"/>
      <c r="R232" s="50"/>
      <c r="S232" s="50"/>
      <c r="T232" s="50"/>
      <c r="U232" s="50"/>
      <c r="V232" s="50"/>
      <c r="W232" s="50"/>
      <c r="X232" s="50"/>
      <c r="Y232" s="78"/>
    </row>
    <row r="233" spans="13:25" x14ac:dyDescent="0.3">
      <c r="M233" s="36"/>
      <c r="N233" s="50"/>
      <c r="O233" s="50"/>
      <c r="P233" s="50"/>
      <c r="Q233" s="50"/>
      <c r="R233" s="50"/>
      <c r="S233" s="50"/>
      <c r="T233" s="50"/>
      <c r="U233" s="50"/>
      <c r="V233" s="50"/>
      <c r="W233" s="50"/>
      <c r="X233" s="50"/>
      <c r="Y233" s="78"/>
    </row>
    <row r="234" spans="13:25" x14ac:dyDescent="0.3">
      <c r="M234" s="36"/>
      <c r="N234" s="50"/>
      <c r="O234" s="50"/>
      <c r="P234" s="50"/>
      <c r="Q234" s="50"/>
      <c r="R234" s="50"/>
      <c r="S234" s="50"/>
      <c r="T234" s="50"/>
      <c r="U234" s="50"/>
      <c r="V234" s="50"/>
      <c r="W234" s="50"/>
      <c r="X234" s="50"/>
      <c r="Y234" s="78"/>
    </row>
    <row r="235" spans="13:25" x14ac:dyDescent="0.3">
      <c r="M235" s="36"/>
      <c r="N235" s="50"/>
      <c r="O235" s="50"/>
      <c r="P235" s="50"/>
      <c r="Q235" s="50"/>
      <c r="R235" s="50"/>
      <c r="S235" s="50"/>
      <c r="T235" s="50"/>
      <c r="U235" s="50"/>
      <c r="V235" s="50"/>
      <c r="W235" s="50"/>
      <c r="X235" s="50"/>
      <c r="Y235" s="78"/>
    </row>
    <row r="236" spans="13:25" x14ac:dyDescent="0.3">
      <c r="M236" s="36"/>
      <c r="N236" s="50"/>
      <c r="O236" s="50"/>
      <c r="P236" s="50"/>
      <c r="Q236" s="50"/>
      <c r="R236" s="50"/>
      <c r="S236" s="50"/>
      <c r="T236" s="50"/>
      <c r="U236" s="50"/>
      <c r="V236" s="50"/>
      <c r="W236" s="50"/>
      <c r="X236" s="50"/>
      <c r="Y236" s="78"/>
    </row>
    <row r="237" spans="13:25" x14ac:dyDescent="0.3">
      <c r="M237" s="52"/>
      <c r="N237" s="50"/>
      <c r="O237" s="50"/>
      <c r="P237" s="50"/>
      <c r="Q237" s="50"/>
      <c r="R237" s="50"/>
      <c r="S237" s="50"/>
      <c r="T237" s="50"/>
      <c r="U237" s="50"/>
      <c r="V237" s="50"/>
      <c r="W237" s="50"/>
      <c r="X237" s="50"/>
      <c r="Y237" s="78"/>
    </row>
    <row r="238" spans="13:25" x14ac:dyDescent="0.3">
      <c r="M238" s="36"/>
      <c r="N238" s="50"/>
      <c r="O238" s="50"/>
      <c r="P238" s="50"/>
      <c r="Q238" s="50"/>
      <c r="R238" s="50"/>
      <c r="S238" s="50"/>
      <c r="T238" s="50"/>
      <c r="U238" s="50"/>
      <c r="V238" s="50"/>
      <c r="W238" s="50"/>
      <c r="X238" s="50"/>
      <c r="Y238" s="78"/>
    </row>
    <row r="239" spans="13:25" x14ac:dyDescent="0.3">
      <c r="M239" s="36"/>
      <c r="N239" s="50"/>
      <c r="O239" s="50"/>
      <c r="P239" s="50"/>
      <c r="Q239" s="50"/>
      <c r="R239" s="50"/>
      <c r="S239" s="50"/>
      <c r="T239" s="50"/>
      <c r="U239" s="50"/>
      <c r="V239" s="50"/>
      <c r="W239" s="50"/>
      <c r="X239" s="50"/>
      <c r="Y239" s="78"/>
    </row>
    <row r="240" spans="13:25" x14ac:dyDescent="0.3">
      <c r="M240" s="36"/>
      <c r="N240" s="50"/>
      <c r="O240" s="50"/>
      <c r="P240" s="50"/>
      <c r="Q240" s="50"/>
      <c r="R240" s="50"/>
      <c r="S240" s="50"/>
      <c r="T240" s="50"/>
      <c r="U240" s="50"/>
      <c r="V240" s="50"/>
      <c r="W240" s="50"/>
      <c r="X240" s="50"/>
      <c r="Y240" s="78"/>
    </row>
    <row r="241" spans="13:25" x14ac:dyDescent="0.3">
      <c r="M241" s="36"/>
      <c r="N241" s="50"/>
      <c r="O241" s="50"/>
      <c r="P241" s="50"/>
      <c r="Q241" s="50"/>
      <c r="R241" s="50"/>
      <c r="S241" s="50"/>
      <c r="T241" s="50"/>
      <c r="U241" s="50"/>
      <c r="V241" s="50"/>
      <c r="W241" s="50"/>
      <c r="X241" s="50"/>
      <c r="Y241" s="78"/>
    </row>
    <row r="242" spans="13:25" x14ac:dyDescent="0.3">
      <c r="M242" s="36"/>
      <c r="N242" s="50"/>
      <c r="O242" s="50"/>
      <c r="P242" s="50"/>
      <c r="Q242" s="50"/>
      <c r="R242" s="50"/>
      <c r="S242" s="50"/>
      <c r="T242" s="50"/>
      <c r="U242" s="50"/>
      <c r="V242" s="50"/>
      <c r="W242" s="50"/>
      <c r="X242" s="50"/>
      <c r="Y242" s="78"/>
    </row>
    <row r="243" spans="13:25" x14ac:dyDescent="0.3">
      <c r="M243" s="36"/>
      <c r="N243" s="50"/>
      <c r="O243" s="50"/>
      <c r="P243" s="50"/>
      <c r="Q243" s="50"/>
      <c r="R243" s="50"/>
      <c r="S243" s="50"/>
      <c r="T243" s="50"/>
      <c r="U243" s="50"/>
      <c r="V243" s="50"/>
      <c r="W243" s="50"/>
      <c r="X243" s="50"/>
      <c r="Y243" s="78"/>
    </row>
    <row r="244" spans="13:25" x14ac:dyDescent="0.3">
      <c r="M244" s="36"/>
      <c r="N244" s="50"/>
      <c r="O244" s="50"/>
      <c r="P244" s="50"/>
      <c r="Q244" s="50"/>
      <c r="R244" s="50"/>
      <c r="S244" s="50"/>
      <c r="T244" s="50"/>
      <c r="U244" s="50"/>
      <c r="V244" s="50"/>
      <c r="W244" s="50"/>
      <c r="X244" s="50"/>
      <c r="Y244" s="78"/>
    </row>
    <row r="245" spans="13:25" x14ac:dyDescent="0.3">
      <c r="M245" s="36"/>
      <c r="N245" s="50"/>
      <c r="O245" s="50"/>
      <c r="P245" s="50"/>
      <c r="Q245" s="50"/>
      <c r="R245" s="50"/>
      <c r="S245" s="50"/>
      <c r="T245" s="50"/>
      <c r="U245" s="50"/>
      <c r="V245" s="50"/>
      <c r="W245" s="50"/>
      <c r="X245" s="50"/>
      <c r="Y245" s="78"/>
    </row>
    <row r="246" spans="13:25" x14ac:dyDescent="0.3">
      <c r="M246" s="36"/>
      <c r="N246" s="50"/>
      <c r="O246" s="50"/>
      <c r="P246" s="50"/>
      <c r="Q246" s="50"/>
      <c r="R246" s="50"/>
      <c r="S246" s="50"/>
      <c r="T246" s="50"/>
      <c r="U246" s="50"/>
      <c r="V246" s="50"/>
      <c r="W246" s="50"/>
      <c r="X246" s="50"/>
      <c r="Y246" s="78"/>
    </row>
    <row r="247" spans="13:25" x14ac:dyDescent="0.3">
      <c r="M247" s="36"/>
      <c r="N247" s="50"/>
      <c r="O247" s="50"/>
      <c r="P247" s="50"/>
      <c r="Q247" s="50"/>
      <c r="R247" s="50"/>
      <c r="S247" s="50"/>
      <c r="T247" s="50"/>
      <c r="U247" s="50"/>
      <c r="V247" s="50"/>
      <c r="W247" s="50"/>
      <c r="X247" s="50"/>
      <c r="Y247" s="78"/>
    </row>
    <row r="248" spans="13:25" x14ac:dyDescent="0.3">
      <c r="M248" s="36"/>
      <c r="N248" s="50"/>
      <c r="O248" s="50"/>
      <c r="P248" s="50"/>
      <c r="Q248" s="50"/>
      <c r="R248" s="50"/>
      <c r="S248" s="50"/>
      <c r="T248" s="50"/>
      <c r="U248" s="50"/>
      <c r="V248" s="50"/>
      <c r="W248" s="50"/>
      <c r="X248" s="50"/>
      <c r="Y248" s="78"/>
    </row>
    <row r="249" spans="13:25" x14ac:dyDescent="0.3">
      <c r="M249" s="36"/>
      <c r="N249" s="50"/>
      <c r="O249" s="50"/>
      <c r="P249" s="50"/>
      <c r="Q249" s="50"/>
      <c r="R249" s="50"/>
      <c r="S249" s="50"/>
      <c r="T249" s="50"/>
      <c r="U249" s="50"/>
      <c r="V249" s="50"/>
      <c r="W249" s="50"/>
      <c r="X249" s="50"/>
      <c r="Y249" s="78"/>
    </row>
    <row r="250" spans="13:25" x14ac:dyDescent="0.3">
      <c r="M250" s="36"/>
      <c r="N250" s="50"/>
      <c r="O250" s="50"/>
      <c r="P250" s="50"/>
      <c r="Q250" s="50"/>
      <c r="R250" s="50"/>
      <c r="S250" s="50"/>
      <c r="T250" s="50"/>
      <c r="U250" s="50"/>
      <c r="V250" s="50"/>
      <c r="W250" s="50"/>
      <c r="X250" s="50"/>
      <c r="Y250" s="78"/>
    </row>
    <row r="251" spans="13:25" x14ac:dyDescent="0.3">
      <c r="M251" s="36"/>
      <c r="N251" s="50"/>
      <c r="O251" s="50"/>
      <c r="P251" s="50"/>
      <c r="Q251" s="50"/>
      <c r="R251" s="50"/>
      <c r="S251" s="50"/>
      <c r="T251" s="50"/>
      <c r="U251" s="50"/>
      <c r="V251" s="50"/>
      <c r="W251" s="50"/>
      <c r="X251" s="50"/>
      <c r="Y251" s="78"/>
    </row>
    <row r="252" spans="13:25" x14ac:dyDescent="0.3">
      <c r="M252" s="36"/>
      <c r="N252" s="50"/>
      <c r="O252" s="50"/>
      <c r="P252" s="50"/>
      <c r="Q252" s="50"/>
      <c r="R252" s="50"/>
      <c r="S252" s="50"/>
      <c r="T252" s="50"/>
      <c r="U252" s="50"/>
      <c r="V252" s="50"/>
      <c r="W252" s="50"/>
      <c r="X252" s="50"/>
      <c r="Y252" s="78"/>
    </row>
    <row r="253" spans="13:25" x14ac:dyDescent="0.3">
      <c r="M253" s="36"/>
      <c r="N253" s="50"/>
      <c r="O253" s="50"/>
      <c r="P253" s="50"/>
      <c r="Q253" s="50"/>
      <c r="R253" s="50"/>
      <c r="S253" s="50"/>
      <c r="T253" s="50"/>
      <c r="U253" s="50"/>
      <c r="V253" s="50"/>
      <c r="W253" s="50"/>
      <c r="X253" s="50"/>
      <c r="Y253" s="78"/>
    </row>
    <row r="254" spans="13:25" x14ac:dyDescent="0.3">
      <c r="M254" s="36"/>
      <c r="N254" s="50"/>
      <c r="O254" s="50"/>
      <c r="P254" s="50"/>
      <c r="Q254" s="50"/>
      <c r="R254" s="50"/>
      <c r="S254" s="50"/>
      <c r="T254" s="50"/>
      <c r="U254" s="50"/>
      <c r="V254" s="50"/>
      <c r="W254" s="50"/>
      <c r="X254" s="50"/>
      <c r="Y254" s="78"/>
    </row>
    <row r="255" spans="13:25" x14ac:dyDescent="0.3">
      <c r="M255" s="36"/>
      <c r="N255" s="50"/>
      <c r="O255" s="50"/>
      <c r="P255" s="50"/>
      <c r="Q255" s="50"/>
      <c r="R255" s="50"/>
      <c r="S255" s="50"/>
      <c r="T255" s="50"/>
      <c r="U255" s="50"/>
      <c r="V255" s="50"/>
      <c r="W255" s="50"/>
      <c r="X255" s="50"/>
      <c r="Y255" s="78"/>
    </row>
    <row r="256" spans="13:25" x14ac:dyDescent="0.3">
      <c r="M256" s="36"/>
      <c r="N256" s="50"/>
      <c r="O256" s="50"/>
      <c r="P256" s="50"/>
      <c r="Q256" s="50"/>
      <c r="R256" s="50"/>
      <c r="S256" s="50"/>
      <c r="T256" s="50"/>
      <c r="U256" s="50"/>
      <c r="V256" s="50"/>
      <c r="W256" s="50"/>
      <c r="X256" s="50"/>
      <c r="Y256" s="78"/>
    </row>
    <row r="257" spans="13:25" x14ac:dyDescent="0.3">
      <c r="M257" s="36"/>
      <c r="N257" s="50"/>
      <c r="O257" s="50"/>
      <c r="P257" s="50"/>
      <c r="Q257" s="50"/>
      <c r="R257" s="50"/>
      <c r="S257" s="50"/>
      <c r="T257" s="50"/>
      <c r="U257" s="50"/>
      <c r="V257" s="50"/>
      <c r="W257" s="50"/>
      <c r="X257" s="50"/>
      <c r="Y257" s="78"/>
    </row>
    <row r="258" spans="13:25" x14ac:dyDescent="0.3">
      <c r="M258" s="36"/>
      <c r="N258" s="50"/>
      <c r="O258" s="50"/>
      <c r="P258" s="50"/>
      <c r="Q258" s="50"/>
      <c r="R258" s="50"/>
      <c r="S258" s="50"/>
      <c r="T258" s="50"/>
      <c r="U258" s="50"/>
      <c r="V258" s="50"/>
      <c r="W258" s="50"/>
      <c r="X258" s="50"/>
      <c r="Y258" s="78"/>
    </row>
    <row r="259" spans="13:25" x14ac:dyDescent="0.3">
      <c r="M259" s="36"/>
      <c r="N259" s="50"/>
      <c r="O259" s="50"/>
      <c r="P259" s="50"/>
      <c r="Q259" s="50"/>
      <c r="R259" s="50"/>
      <c r="S259" s="50"/>
      <c r="T259" s="50"/>
      <c r="U259" s="50"/>
      <c r="V259" s="50"/>
      <c r="W259" s="50"/>
      <c r="X259" s="50"/>
      <c r="Y259" s="78"/>
    </row>
    <row r="260" spans="13:25" x14ac:dyDescent="0.3">
      <c r="M260" s="36"/>
      <c r="N260" s="50"/>
      <c r="O260" s="50"/>
      <c r="P260" s="50"/>
      <c r="Q260" s="50"/>
      <c r="R260" s="50"/>
      <c r="S260" s="50"/>
      <c r="T260" s="50"/>
      <c r="U260" s="50"/>
      <c r="V260" s="50"/>
      <c r="W260" s="50"/>
      <c r="X260" s="50"/>
      <c r="Y260" s="78"/>
    </row>
    <row r="261" spans="13:25" x14ac:dyDescent="0.3">
      <c r="M261" s="36"/>
      <c r="N261" s="50"/>
      <c r="O261" s="50"/>
      <c r="P261" s="50"/>
      <c r="Q261" s="50"/>
      <c r="R261" s="50"/>
      <c r="S261" s="50"/>
      <c r="T261" s="50"/>
      <c r="U261" s="50"/>
      <c r="V261" s="50"/>
      <c r="W261" s="50"/>
      <c r="X261" s="50"/>
      <c r="Y261" s="78"/>
    </row>
    <row r="262" spans="13:25" x14ac:dyDescent="0.3">
      <c r="M262" s="36"/>
      <c r="N262" s="50"/>
      <c r="O262" s="50"/>
      <c r="P262" s="50"/>
      <c r="Q262" s="50"/>
      <c r="R262" s="50"/>
      <c r="S262" s="50"/>
      <c r="T262" s="50"/>
      <c r="U262" s="50"/>
      <c r="V262" s="50"/>
      <c r="W262" s="50"/>
      <c r="X262" s="50"/>
      <c r="Y262" s="78"/>
    </row>
    <row r="263" spans="13:25" x14ac:dyDescent="0.3">
      <c r="M263" s="36"/>
      <c r="N263" s="50"/>
      <c r="O263" s="50"/>
      <c r="P263" s="50"/>
      <c r="Q263" s="50"/>
      <c r="R263" s="50"/>
      <c r="S263" s="50"/>
      <c r="T263" s="50"/>
      <c r="U263" s="50"/>
      <c r="V263" s="50"/>
      <c r="W263" s="50"/>
      <c r="X263" s="50"/>
      <c r="Y263" s="78"/>
    </row>
    <row r="264" spans="13:25" x14ac:dyDescent="0.3">
      <c r="M264" s="36"/>
      <c r="N264" s="50"/>
      <c r="O264" s="50"/>
      <c r="P264" s="50"/>
      <c r="Q264" s="50"/>
      <c r="R264" s="50"/>
      <c r="S264" s="50"/>
      <c r="T264" s="50"/>
      <c r="U264" s="50"/>
      <c r="V264" s="50"/>
      <c r="W264" s="50"/>
      <c r="X264" s="50"/>
      <c r="Y264" s="78"/>
    </row>
    <row r="265" spans="13:25" x14ac:dyDescent="0.3">
      <c r="M265" s="36"/>
      <c r="N265" s="50"/>
      <c r="O265" s="50"/>
      <c r="P265" s="50"/>
      <c r="Q265" s="50"/>
      <c r="R265" s="50"/>
      <c r="S265" s="50"/>
      <c r="T265" s="50"/>
      <c r="U265" s="50"/>
      <c r="V265" s="50"/>
      <c r="W265" s="50"/>
      <c r="X265" s="50"/>
      <c r="Y265" s="78"/>
    </row>
    <row r="266" spans="13:25" x14ac:dyDescent="0.3">
      <c r="M266" s="36"/>
      <c r="N266" s="50"/>
      <c r="O266" s="50"/>
      <c r="P266" s="50"/>
      <c r="Q266" s="50"/>
      <c r="R266" s="50"/>
      <c r="S266" s="50"/>
      <c r="T266" s="50"/>
      <c r="U266" s="50"/>
      <c r="V266" s="50"/>
      <c r="W266" s="50"/>
      <c r="X266" s="50"/>
      <c r="Y266" s="78"/>
    </row>
    <row r="267" spans="13:25" x14ac:dyDescent="0.3">
      <c r="M267" s="36"/>
      <c r="N267" s="50"/>
      <c r="O267" s="50"/>
      <c r="P267" s="50"/>
      <c r="Q267" s="50"/>
      <c r="R267" s="50"/>
      <c r="S267" s="50"/>
      <c r="T267" s="50"/>
      <c r="U267" s="50"/>
      <c r="V267" s="50"/>
      <c r="W267" s="50"/>
      <c r="X267" s="50"/>
      <c r="Y267" s="78"/>
    </row>
    <row r="268" spans="13:25" x14ac:dyDescent="0.3">
      <c r="M268" s="36"/>
      <c r="N268" s="50"/>
      <c r="O268" s="50"/>
      <c r="P268" s="50"/>
      <c r="Q268" s="50"/>
      <c r="R268" s="50"/>
      <c r="S268" s="50"/>
      <c r="T268" s="50"/>
      <c r="U268" s="50"/>
      <c r="V268" s="50"/>
      <c r="W268" s="50"/>
      <c r="X268" s="50"/>
      <c r="Y268" s="78"/>
    </row>
    <row r="269" spans="13:25" x14ac:dyDescent="0.3">
      <c r="M269" s="36"/>
      <c r="N269" s="50"/>
      <c r="O269" s="50"/>
      <c r="P269" s="50"/>
      <c r="Q269" s="50"/>
      <c r="R269" s="50"/>
      <c r="S269" s="50"/>
      <c r="T269" s="50"/>
      <c r="U269" s="50"/>
      <c r="V269" s="50"/>
      <c r="W269" s="50"/>
      <c r="X269" s="50"/>
      <c r="Y269" s="78"/>
    </row>
    <row r="270" spans="13:25" x14ac:dyDescent="0.3">
      <c r="M270" s="36"/>
      <c r="N270" s="50"/>
      <c r="O270" s="50"/>
      <c r="P270" s="50"/>
      <c r="Q270" s="50"/>
      <c r="R270" s="50"/>
      <c r="S270" s="50"/>
      <c r="T270" s="50"/>
      <c r="U270" s="50"/>
      <c r="V270" s="50"/>
      <c r="W270" s="50"/>
      <c r="X270" s="50"/>
      <c r="Y270" s="78"/>
    </row>
    <row r="271" spans="13:25" x14ac:dyDescent="0.3">
      <c r="M271" s="36"/>
      <c r="N271" s="50"/>
      <c r="O271" s="50"/>
      <c r="P271" s="50"/>
      <c r="Q271" s="50"/>
      <c r="R271" s="50"/>
      <c r="S271" s="50"/>
      <c r="T271" s="50"/>
      <c r="U271" s="50"/>
      <c r="V271" s="50"/>
      <c r="W271" s="50"/>
      <c r="X271" s="50"/>
      <c r="Y271" s="78"/>
    </row>
    <row r="272" spans="13:25" x14ac:dyDescent="0.3">
      <c r="M272" s="36"/>
      <c r="N272" s="50"/>
      <c r="O272" s="50"/>
      <c r="P272" s="50"/>
      <c r="Q272" s="50"/>
      <c r="R272" s="50"/>
      <c r="S272" s="50"/>
      <c r="T272" s="50"/>
      <c r="U272" s="50"/>
      <c r="V272" s="50"/>
      <c r="W272" s="50"/>
      <c r="X272" s="50"/>
      <c r="Y272" s="78"/>
    </row>
    <row r="273" spans="13:25" x14ac:dyDescent="0.3">
      <c r="M273" s="36"/>
      <c r="N273" s="50"/>
      <c r="O273" s="50"/>
      <c r="P273" s="50"/>
      <c r="Q273" s="50"/>
      <c r="R273" s="50"/>
      <c r="S273" s="50"/>
      <c r="T273" s="50"/>
      <c r="U273" s="50"/>
      <c r="V273" s="50"/>
      <c r="W273" s="50"/>
      <c r="X273" s="50"/>
      <c r="Y273" s="78"/>
    </row>
    <row r="274" spans="13:25" x14ac:dyDescent="0.3">
      <c r="M274" s="36"/>
      <c r="N274" s="50"/>
      <c r="O274" s="50"/>
      <c r="P274" s="50"/>
      <c r="Q274" s="50"/>
      <c r="R274" s="50"/>
      <c r="S274" s="50"/>
      <c r="T274" s="50"/>
      <c r="U274" s="50"/>
      <c r="V274" s="50"/>
      <c r="W274" s="50"/>
      <c r="X274" s="50"/>
      <c r="Y274" s="78"/>
    </row>
    <row r="275" spans="13:25" x14ac:dyDescent="0.3">
      <c r="M275" s="36"/>
      <c r="N275" s="50"/>
      <c r="O275" s="50"/>
      <c r="P275" s="50"/>
      <c r="Q275" s="50"/>
      <c r="R275" s="50"/>
      <c r="S275" s="50"/>
      <c r="T275" s="50"/>
      <c r="U275" s="50"/>
      <c r="V275" s="50"/>
      <c r="W275" s="50"/>
      <c r="X275" s="50"/>
      <c r="Y275" s="78"/>
    </row>
    <row r="276" spans="13:25" x14ac:dyDescent="0.3">
      <c r="M276" s="36"/>
      <c r="N276" s="50"/>
      <c r="O276" s="50"/>
      <c r="P276" s="50"/>
      <c r="Q276" s="50"/>
      <c r="R276" s="50"/>
      <c r="S276" s="50"/>
      <c r="T276" s="50"/>
      <c r="U276" s="50"/>
      <c r="V276" s="50"/>
      <c r="W276" s="50"/>
      <c r="X276" s="50"/>
      <c r="Y276" s="78"/>
    </row>
    <row r="277" spans="13:25" x14ac:dyDescent="0.3">
      <c r="M277" s="36"/>
      <c r="N277" s="50"/>
      <c r="O277" s="50"/>
      <c r="P277" s="50"/>
      <c r="Q277" s="50"/>
      <c r="R277" s="50"/>
      <c r="S277" s="50"/>
      <c r="T277" s="50"/>
      <c r="U277" s="50"/>
      <c r="V277" s="50"/>
      <c r="W277" s="50"/>
      <c r="X277" s="50"/>
      <c r="Y277" s="78"/>
    </row>
    <row r="278" spans="13:25" x14ac:dyDescent="0.3">
      <c r="M278" s="36"/>
      <c r="N278" s="50"/>
      <c r="O278" s="50"/>
      <c r="P278" s="50"/>
      <c r="Q278" s="50"/>
      <c r="R278" s="50"/>
      <c r="S278" s="50"/>
      <c r="T278" s="50"/>
      <c r="U278" s="50"/>
      <c r="V278" s="50"/>
      <c r="W278" s="50"/>
      <c r="X278" s="50"/>
      <c r="Y278" s="78"/>
    </row>
    <row r="279" spans="13:25" x14ac:dyDescent="0.3">
      <c r="M279" s="36"/>
      <c r="N279" s="50"/>
      <c r="O279" s="50"/>
      <c r="P279" s="50"/>
      <c r="Q279" s="50"/>
      <c r="R279" s="50"/>
      <c r="S279" s="50"/>
      <c r="T279" s="50"/>
      <c r="U279" s="50"/>
      <c r="V279" s="50"/>
      <c r="W279" s="50"/>
      <c r="X279" s="50"/>
      <c r="Y279" s="78"/>
    </row>
    <row r="280" spans="13:25" x14ac:dyDescent="0.3">
      <c r="M280" s="36"/>
      <c r="N280" s="50"/>
      <c r="O280" s="50"/>
      <c r="P280" s="50"/>
      <c r="Q280" s="50"/>
      <c r="R280" s="50"/>
      <c r="S280" s="50"/>
      <c r="T280" s="50"/>
      <c r="U280" s="50"/>
      <c r="V280" s="50"/>
      <c r="W280" s="50"/>
      <c r="X280" s="50"/>
      <c r="Y280" s="78"/>
    </row>
    <row r="281" spans="13:25" x14ac:dyDescent="0.3">
      <c r="M281" s="36"/>
      <c r="N281" s="50"/>
      <c r="O281" s="50"/>
      <c r="P281" s="50"/>
      <c r="Q281" s="50"/>
      <c r="R281" s="50"/>
      <c r="S281" s="50"/>
      <c r="T281" s="50"/>
      <c r="U281" s="50"/>
      <c r="V281" s="50"/>
      <c r="W281" s="50"/>
      <c r="X281" s="50"/>
      <c r="Y281" s="78"/>
    </row>
    <row r="282" spans="13:25" x14ac:dyDescent="0.3">
      <c r="M282" s="36"/>
      <c r="N282" s="50"/>
      <c r="O282" s="50"/>
      <c r="P282" s="50"/>
      <c r="Q282" s="50"/>
      <c r="R282" s="50"/>
      <c r="S282" s="50"/>
      <c r="T282" s="50"/>
      <c r="U282" s="50"/>
      <c r="V282" s="50"/>
      <c r="W282" s="50"/>
      <c r="X282" s="50"/>
      <c r="Y282" s="78"/>
    </row>
    <row r="283" spans="13:25" x14ac:dyDescent="0.3">
      <c r="M283" s="36"/>
      <c r="N283" s="50"/>
      <c r="O283" s="50"/>
      <c r="P283" s="50"/>
      <c r="Q283" s="50"/>
      <c r="R283" s="50"/>
      <c r="S283" s="50"/>
      <c r="T283" s="50"/>
      <c r="U283" s="50"/>
      <c r="V283" s="50"/>
      <c r="W283" s="50"/>
      <c r="X283" s="50"/>
      <c r="Y283" s="78"/>
    </row>
    <row r="284" spans="13:25" x14ac:dyDescent="0.3">
      <c r="M284" s="36"/>
      <c r="N284" s="50"/>
      <c r="O284" s="50"/>
      <c r="P284" s="50"/>
      <c r="Q284" s="50"/>
      <c r="R284" s="50"/>
      <c r="S284" s="50"/>
      <c r="T284" s="50"/>
      <c r="U284" s="50"/>
      <c r="V284" s="50"/>
      <c r="W284" s="50"/>
      <c r="X284" s="50"/>
      <c r="Y284" s="78"/>
    </row>
    <row r="285" spans="13:25" x14ac:dyDescent="0.3">
      <c r="M285" s="36"/>
      <c r="N285" s="50"/>
      <c r="O285" s="50"/>
      <c r="P285" s="50"/>
      <c r="Q285" s="50"/>
      <c r="R285" s="50"/>
      <c r="S285" s="50"/>
      <c r="T285" s="50"/>
      <c r="U285" s="50"/>
      <c r="V285" s="50"/>
      <c r="W285" s="50"/>
      <c r="X285" s="50"/>
      <c r="Y285" s="78"/>
    </row>
    <row r="286" spans="13:25" x14ac:dyDescent="0.3">
      <c r="M286" s="36"/>
      <c r="N286" s="50"/>
      <c r="O286" s="50"/>
      <c r="P286" s="50"/>
      <c r="Q286" s="50"/>
      <c r="R286" s="50"/>
      <c r="S286" s="50"/>
      <c r="T286" s="50"/>
      <c r="U286" s="50"/>
      <c r="V286" s="50"/>
      <c r="W286" s="50"/>
      <c r="X286" s="50"/>
      <c r="Y286" s="78"/>
    </row>
    <row r="287" spans="13:25" x14ac:dyDescent="0.3">
      <c r="M287" s="36"/>
      <c r="N287" s="50"/>
      <c r="O287" s="50"/>
      <c r="P287" s="50"/>
      <c r="Q287" s="50"/>
      <c r="R287" s="50"/>
      <c r="S287" s="50"/>
      <c r="T287" s="50"/>
      <c r="U287" s="50"/>
      <c r="V287" s="50"/>
      <c r="W287" s="50"/>
      <c r="X287" s="50"/>
      <c r="Y287" s="78"/>
    </row>
    <row r="288" spans="13:25" x14ac:dyDescent="0.3">
      <c r="M288" s="36"/>
      <c r="N288" s="50"/>
      <c r="O288" s="50"/>
      <c r="P288" s="50"/>
      <c r="Q288" s="50"/>
      <c r="R288" s="50"/>
      <c r="S288" s="50"/>
      <c r="T288" s="50"/>
      <c r="U288" s="50"/>
      <c r="V288" s="50"/>
      <c r="W288" s="50"/>
      <c r="X288" s="50"/>
      <c r="Y288" s="78"/>
    </row>
    <row r="289" spans="13:25" x14ac:dyDescent="0.3">
      <c r="M289" s="36"/>
      <c r="N289" s="50"/>
      <c r="O289" s="50"/>
      <c r="P289" s="50"/>
      <c r="Q289" s="50"/>
      <c r="R289" s="50"/>
      <c r="S289" s="50"/>
      <c r="T289" s="50"/>
      <c r="U289" s="50"/>
      <c r="V289" s="50"/>
      <c r="W289" s="50"/>
      <c r="X289" s="50"/>
      <c r="Y289" s="78"/>
    </row>
    <row r="290" spans="13:25" x14ac:dyDescent="0.3">
      <c r="M290" s="36"/>
      <c r="N290" s="50"/>
      <c r="O290" s="50"/>
      <c r="P290" s="50"/>
      <c r="Q290" s="50"/>
      <c r="R290" s="50"/>
      <c r="S290" s="50"/>
      <c r="T290" s="50"/>
      <c r="U290" s="50"/>
      <c r="V290" s="50"/>
      <c r="W290" s="50"/>
      <c r="X290" s="50"/>
      <c r="Y290" s="78"/>
    </row>
    <row r="291" spans="13:25" x14ac:dyDescent="0.3">
      <c r="M291" s="36"/>
      <c r="N291" s="50"/>
      <c r="O291" s="50"/>
      <c r="P291" s="50"/>
      <c r="Q291" s="50"/>
      <c r="R291" s="50"/>
      <c r="S291" s="50"/>
      <c r="T291" s="50"/>
      <c r="U291" s="50"/>
      <c r="V291" s="50"/>
      <c r="W291" s="50"/>
      <c r="X291" s="50"/>
      <c r="Y291" s="78"/>
    </row>
    <row r="292" spans="13:25" x14ac:dyDescent="0.3">
      <c r="M292" s="36"/>
      <c r="N292" s="50"/>
      <c r="O292" s="50"/>
      <c r="P292" s="50"/>
      <c r="Q292" s="50"/>
      <c r="R292" s="50"/>
      <c r="S292" s="50"/>
      <c r="T292" s="50"/>
      <c r="U292" s="50"/>
      <c r="V292" s="50"/>
      <c r="W292" s="50"/>
      <c r="X292" s="50"/>
      <c r="Y292" s="78"/>
    </row>
    <row r="293" spans="13:25" x14ac:dyDescent="0.3">
      <c r="M293" s="36"/>
      <c r="N293" s="50"/>
      <c r="O293" s="50"/>
      <c r="P293" s="50"/>
      <c r="Q293" s="50"/>
      <c r="R293" s="50"/>
      <c r="S293" s="50"/>
      <c r="T293" s="50"/>
      <c r="U293" s="50"/>
      <c r="V293" s="50"/>
      <c r="W293" s="50"/>
      <c r="X293" s="50"/>
      <c r="Y293" s="78"/>
    </row>
    <row r="294" spans="13:25" x14ac:dyDescent="0.3">
      <c r="M294" s="36"/>
      <c r="N294" s="50"/>
      <c r="O294" s="50"/>
      <c r="P294" s="50"/>
      <c r="Q294" s="50"/>
      <c r="R294" s="50"/>
      <c r="S294" s="50"/>
      <c r="T294" s="50"/>
      <c r="U294" s="50"/>
      <c r="V294" s="50"/>
      <c r="W294" s="50"/>
      <c r="X294" s="50"/>
      <c r="Y294" s="78"/>
    </row>
    <row r="295" spans="13:25" x14ac:dyDescent="0.3">
      <c r="M295" s="36"/>
      <c r="N295" s="50"/>
      <c r="O295" s="50"/>
      <c r="P295" s="50"/>
      <c r="Q295" s="50"/>
      <c r="R295" s="50"/>
      <c r="S295" s="50"/>
      <c r="T295" s="50"/>
      <c r="U295" s="50"/>
      <c r="V295" s="50"/>
      <c r="W295" s="50"/>
      <c r="X295" s="50"/>
      <c r="Y295" s="78"/>
    </row>
    <row r="296" spans="13:25" x14ac:dyDescent="0.3">
      <c r="M296" s="36"/>
      <c r="N296" s="50"/>
      <c r="O296" s="50"/>
      <c r="P296" s="50"/>
      <c r="Q296" s="50"/>
      <c r="R296" s="50"/>
      <c r="S296" s="50"/>
      <c r="T296" s="50"/>
      <c r="U296" s="50"/>
      <c r="V296" s="50"/>
      <c r="W296" s="50"/>
      <c r="X296" s="50"/>
      <c r="Y296" s="78"/>
    </row>
    <row r="297" spans="13:25" x14ac:dyDescent="0.3">
      <c r="M297" s="36"/>
      <c r="N297" s="50"/>
      <c r="O297" s="50"/>
      <c r="P297" s="50"/>
      <c r="Q297" s="50"/>
      <c r="R297" s="50"/>
      <c r="S297" s="50"/>
      <c r="T297" s="50"/>
      <c r="U297" s="50"/>
      <c r="V297" s="50"/>
      <c r="W297" s="50"/>
      <c r="X297" s="50"/>
      <c r="Y297" s="78"/>
    </row>
    <row r="298" spans="13:25" x14ac:dyDescent="0.3">
      <c r="M298" s="36"/>
      <c r="N298" s="50"/>
      <c r="O298" s="50"/>
      <c r="P298" s="50"/>
      <c r="Q298" s="50"/>
      <c r="R298" s="50"/>
      <c r="S298" s="50"/>
      <c r="T298" s="50"/>
      <c r="U298" s="50"/>
      <c r="V298" s="50"/>
      <c r="W298" s="50"/>
      <c r="X298" s="50"/>
      <c r="Y298" s="78"/>
    </row>
    <row r="299" spans="13:25" x14ac:dyDescent="0.3">
      <c r="M299" s="36"/>
      <c r="N299" s="50"/>
      <c r="O299" s="50"/>
      <c r="P299" s="50"/>
      <c r="Q299" s="50"/>
      <c r="R299" s="50"/>
      <c r="S299" s="50"/>
      <c r="T299" s="50"/>
      <c r="U299" s="50"/>
      <c r="V299" s="50"/>
      <c r="W299" s="50"/>
      <c r="X299" s="50"/>
      <c r="Y299" s="78"/>
    </row>
    <row r="300" spans="13:25" x14ac:dyDescent="0.3">
      <c r="M300" s="36"/>
      <c r="N300" s="50"/>
      <c r="O300" s="50"/>
      <c r="P300" s="50"/>
      <c r="Q300" s="50"/>
      <c r="R300" s="50"/>
      <c r="S300" s="50"/>
      <c r="T300" s="50"/>
      <c r="U300" s="50"/>
      <c r="V300" s="50"/>
      <c r="W300" s="50"/>
      <c r="X300" s="50"/>
      <c r="Y300" s="78"/>
    </row>
    <row r="301" spans="13:25" x14ac:dyDescent="0.3">
      <c r="M301" s="36"/>
      <c r="N301" s="50"/>
      <c r="O301" s="50"/>
      <c r="P301" s="50"/>
      <c r="Q301" s="50"/>
      <c r="R301" s="50"/>
      <c r="S301" s="50"/>
      <c r="T301" s="50"/>
      <c r="U301" s="50"/>
      <c r="V301" s="50"/>
      <c r="W301" s="50"/>
      <c r="X301" s="50"/>
      <c r="Y301" s="78"/>
    </row>
    <row r="302" spans="13:25" x14ac:dyDescent="0.3">
      <c r="M302" s="36"/>
      <c r="N302" s="50"/>
      <c r="O302" s="50"/>
      <c r="P302" s="50"/>
      <c r="Q302" s="50"/>
      <c r="R302" s="50"/>
      <c r="S302" s="50"/>
      <c r="T302" s="50"/>
      <c r="U302" s="50"/>
      <c r="V302" s="50"/>
      <c r="W302" s="50"/>
      <c r="X302" s="50"/>
      <c r="Y302" s="78"/>
    </row>
    <row r="303" spans="13:25" x14ac:dyDescent="0.3">
      <c r="M303" s="36"/>
      <c r="N303" s="50"/>
      <c r="O303" s="50"/>
      <c r="P303" s="50"/>
      <c r="Q303" s="50"/>
      <c r="R303" s="50"/>
      <c r="S303" s="50"/>
      <c r="T303" s="50"/>
      <c r="U303" s="50"/>
      <c r="V303" s="50"/>
      <c r="W303" s="50"/>
      <c r="X303" s="50"/>
      <c r="Y303" s="78"/>
    </row>
    <row r="304" spans="13:25" x14ac:dyDescent="0.3">
      <c r="M304" s="36"/>
      <c r="N304" s="50"/>
      <c r="O304" s="50"/>
      <c r="P304" s="50"/>
      <c r="Q304" s="50"/>
      <c r="R304" s="50"/>
      <c r="S304" s="50"/>
      <c r="T304" s="50"/>
      <c r="U304" s="50"/>
      <c r="V304" s="50"/>
      <c r="W304" s="50"/>
      <c r="X304" s="50"/>
      <c r="Y304" s="78"/>
    </row>
    <row r="305" spans="13:25" x14ac:dyDescent="0.3">
      <c r="M305" s="36"/>
      <c r="N305" s="50"/>
      <c r="O305" s="50"/>
      <c r="P305" s="50"/>
      <c r="Q305" s="50"/>
      <c r="R305" s="50"/>
      <c r="S305" s="50"/>
      <c r="T305" s="50"/>
      <c r="U305" s="50"/>
      <c r="V305" s="50"/>
      <c r="W305" s="50"/>
      <c r="X305" s="50"/>
      <c r="Y305" s="78"/>
    </row>
    <row r="306" spans="13:25" x14ac:dyDescent="0.3">
      <c r="M306" s="36"/>
      <c r="N306" s="50"/>
      <c r="O306" s="50"/>
      <c r="P306" s="50"/>
      <c r="Q306" s="50"/>
      <c r="R306" s="50"/>
      <c r="S306" s="50"/>
      <c r="T306" s="50"/>
      <c r="U306" s="50"/>
      <c r="V306" s="50"/>
      <c r="W306" s="50"/>
      <c r="X306" s="50"/>
      <c r="Y306" s="78"/>
    </row>
    <row r="307" spans="13:25" x14ac:dyDescent="0.3">
      <c r="M307" s="36"/>
      <c r="N307" s="50"/>
      <c r="O307" s="50"/>
      <c r="P307" s="50"/>
      <c r="Q307" s="50"/>
      <c r="R307" s="50"/>
      <c r="S307" s="50"/>
      <c r="T307" s="50"/>
      <c r="U307" s="50"/>
      <c r="V307" s="50"/>
      <c r="W307" s="50"/>
      <c r="X307" s="50"/>
      <c r="Y307" s="78"/>
    </row>
    <row r="308" spans="13:25" x14ac:dyDescent="0.3">
      <c r="M308" s="36"/>
      <c r="N308" s="50"/>
      <c r="O308" s="50"/>
      <c r="P308" s="50"/>
      <c r="Q308" s="50"/>
      <c r="R308" s="50"/>
      <c r="S308" s="50"/>
      <c r="T308" s="50"/>
      <c r="U308" s="50"/>
      <c r="V308" s="50"/>
      <c r="W308" s="50"/>
      <c r="X308" s="50"/>
      <c r="Y308" s="78"/>
    </row>
    <row r="309" spans="13:25" x14ac:dyDescent="0.3">
      <c r="M309" s="36"/>
      <c r="N309" s="50"/>
      <c r="O309" s="50"/>
      <c r="P309" s="50"/>
      <c r="Q309" s="50"/>
      <c r="R309" s="50"/>
      <c r="S309" s="50"/>
      <c r="T309" s="50"/>
      <c r="U309" s="50"/>
      <c r="V309" s="50"/>
      <c r="W309" s="50"/>
      <c r="X309" s="50"/>
      <c r="Y309" s="78"/>
    </row>
    <row r="310" spans="13:25" x14ac:dyDescent="0.3">
      <c r="M310" s="36"/>
      <c r="N310" s="50"/>
      <c r="O310" s="50"/>
      <c r="P310" s="50"/>
      <c r="Q310" s="50"/>
      <c r="R310" s="50"/>
      <c r="S310" s="50"/>
      <c r="T310" s="50"/>
      <c r="U310" s="50"/>
      <c r="V310" s="50"/>
      <c r="W310" s="50"/>
      <c r="X310" s="50"/>
      <c r="Y310" s="78"/>
    </row>
    <row r="311" spans="13:25" x14ac:dyDescent="0.3">
      <c r="M311" s="36"/>
      <c r="N311" s="50"/>
      <c r="O311" s="50"/>
      <c r="P311" s="50"/>
      <c r="Q311" s="50"/>
      <c r="R311" s="50"/>
      <c r="S311" s="50"/>
      <c r="T311" s="50"/>
      <c r="U311" s="50"/>
      <c r="V311" s="50"/>
      <c r="W311" s="50"/>
      <c r="X311" s="50"/>
      <c r="Y311" s="78"/>
    </row>
    <row r="312" spans="13:25" x14ac:dyDescent="0.3">
      <c r="M312" s="36"/>
      <c r="N312" s="50"/>
      <c r="O312" s="50"/>
      <c r="P312" s="50"/>
      <c r="Q312" s="50"/>
      <c r="R312" s="50"/>
      <c r="S312" s="50"/>
      <c r="T312" s="50"/>
      <c r="U312" s="50"/>
      <c r="V312" s="50"/>
      <c r="W312" s="50"/>
      <c r="X312" s="50"/>
      <c r="Y312" s="78"/>
    </row>
    <row r="313" spans="13:25" x14ac:dyDescent="0.3">
      <c r="M313" s="54"/>
      <c r="N313" s="55"/>
      <c r="O313" s="55"/>
      <c r="P313" s="55"/>
      <c r="Q313" s="55"/>
      <c r="R313" s="55"/>
      <c r="S313" s="55"/>
      <c r="T313" s="55"/>
      <c r="U313" s="55"/>
      <c r="V313" s="55"/>
      <c r="W313" s="55"/>
      <c r="X313" s="55"/>
      <c r="Y313" s="78"/>
    </row>
    <row r="314" spans="13:25" x14ac:dyDescent="0.3">
      <c r="M314" s="36"/>
      <c r="N314" s="50"/>
      <c r="O314" s="50"/>
      <c r="P314" s="50"/>
      <c r="Q314" s="50"/>
      <c r="R314" s="50"/>
      <c r="S314" s="50"/>
      <c r="T314" s="50"/>
      <c r="U314" s="50"/>
      <c r="V314" s="50"/>
      <c r="W314" s="50"/>
      <c r="X314" s="50"/>
      <c r="Y314" s="78"/>
    </row>
    <row r="315" spans="13:25" x14ac:dyDescent="0.3">
      <c r="M315" s="36"/>
      <c r="N315" s="50"/>
      <c r="O315" s="50"/>
      <c r="P315" s="50"/>
      <c r="Q315" s="50"/>
      <c r="R315" s="50"/>
      <c r="S315" s="50"/>
      <c r="T315" s="50"/>
      <c r="U315" s="50"/>
      <c r="V315" s="50"/>
      <c r="W315" s="50"/>
      <c r="X315" s="50"/>
      <c r="Y315" s="78"/>
    </row>
    <row r="316" spans="13:25" x14ac:dyDescent="0.3">
      <c r="M316" s="36"/>
      <c r="N316" s="50"/>
      <c r="O316" s="50"/>
      <c r="P316" s="50"/>
      <c r="Q316" s="50"/>
      <c r="R316" s="50"/>
      <c r="S316" s="50"/>
      <c r="T316" s="50"/>
      <c r="U316" s="50"/>
      <c r="V316" s="50"/>
      <c r="W316" s="50"/>
      <c r="X316" s="50"/>
      <c r="Y316" s="78"/>
    </row>
    <row r="317" spans="13:25" x14ac:dyDescent="0.3">
      <c r="M317" s="36"/>
      <c r="N317" s="50"/>
      <c r="O317" s="50"/>
      <c r="P317" s="50"/>
      <c r="Q317" s="50"/>
      <c r="R317" s="50"/>
      <c r="S317" s="50"/>
      <c r="T317" s="50"/>
      <c r="U317" s="50"/>
      <c r="V317" s="50"/>
      <c r="W317" s="50"/>
      <c r="X317" s="50"/>
      <c r="Y317" s="78"/>
    </row>
    <row r="318" spans="13:25" x14ac:dyDescent="0.3">
      <c r="M318" s="36"/>
      <c r="N318" s="50"/>
      <c r="O318" s="50"/>
      <c r="P318" s="50"/>
      <c r="Q318" s="50"/>
      <c r="R318" s="50"/>
      <c r="S318" s="50"/>
      <c r="T318" s="50"/>
      <c r="U318" s="50"/>
      <c r="V318" s="50"/>
      <c r="W318" s="50"/>
      <c r="X318" s="50"/>
      <c r="Y318" s="78"/>
    </row>
    <row r="319" spans="13:25" x14ac:dyDescent="0.3">
      <c r="M319" s="36"/>
      <c r="N319" s="50"/>
      <c r="O319" s="50"/>
      <c r="P319" s="50"/>
      <c r="Q319" s="50"/>
      <c r="R319" s="50"/>
      <c r="S319" s="50"/>
      <c r="T319" s="50"/>
      <c r="U319" s="50"/>
      <c r="V319" s="50"/>
      <c r="W319" s="50"/>
      <c r="X319" s="50"/>
      <c r="Y319" s="78"/>
    </row>
    <row r="320" spans="13:25" x14ac:dyDescent="0.3">
      <c r="M320" s="36"/>
      <c r="N320" s="50"/>
      <c r="O320" s="50"/>
      <c r="P320" s="50"/>
      <c r="Q320" s="50"/>
      <c r="R320" s="50"/>
      <c r="S320" s="50"/>
      <c r="T320" s="50"/>
      <c r="U320" s="50"/>
      <c r="V320" s="50"/>
      <c r="W320" s="50"/>
      <c r="X320" s="50"/>
      <c r="Y320" s="78"/>
    </row>
    <row r="321" spans="13:25" x14ac:dyDescent="0.3">
      <c r="M321" s="36"/>
      <c r="N321" s="50"/>
      <c r="O321" s="50"/>
      <c r="P321" s="50"/>
      <c r="Q321" s="50"/>
      <c r="R321" s="50"/>
      <c r="S321" s="50"/>
      <c r="T321" s="50"/>
      <c r="U321" s="50"/>
      <c r="V321" s="50"/>
      <c r="W321" s="50"/>
      <c r="X321" s="50"/>
      <c r="Y321" s="78"/>
    </row>
    <row r="322" spans="13:25" x14ac:dyDescent="0.3">
      <c r="M322" s="36"/>
      <c r="N322" s="50"/>
      <c r="O322" s="50"/>
      <c r="P322" s="50"/>
      <c r="Q322" s="50"/>
      <c r="R322" s="50"/>
      <c r="S322" s="50"/>
      <c r="T322" s="50"/>
      <c r="U322" s="50"/>
      <c r="V322" s="50"/>
      <c r="W322" s="50"/>
      <c r="X322" s="50"/>
      <c r="Y322" s="78"/>
    </row>
    <row r="323" spans="13:25" x14ac:dyDescent="0.3">
      <c r="M323" s="36"/>
      <c r="N323" s="50"/>
      <c r="O323" s="50"/>
      <c r="P323" s="50"/>
      <c r="Q323" s="50"/>
      <c r="R323" s="50"/>
      <c r="S323" s="50"/>
      <c r="T323" s="50"/>
      <c r="U323" s="50"/>
      <c r="V323" s="50"/>
      <c r="W323" s="50"/>
      <c r="X323" s="50"/>
      <c r="Y323" s="78"/>
    </row>
    <row r="324" spans="13:25" x14ac:dyDescent="0.3">
      <c r="M324" s="36"/>
      <c r="N324" s="50"/>
      <c r="O324" s="50"/>
      <c r="P324" s="50"/>
      <c r="Q324" s="50"/>
      <c r="R324" s="50"/>
      <c r="S324" s="50"/>
      <c r="T324" s="50"/>
      <c r="U324" s="50"/>
      <c r="V324" s="50"/>
      <c r="W324" s="50"/>
      <c r="X324" s="50"/>
      <c r="Y324" s="78"/>
    </row>
    <row r="325" spans="13:25" x14ac:dyDescent="0.3">
      <c r="M325" s="36"/>
      <c r="N325" s="50"/>
      <c r="O325" s="50"/>
      <c r="P325" s="50"/>
      <c r="Q325" s="50"/>
      <c r="R325" s="50"/>
      <c r="S325" s="50"/>
      <c r="T325" s="50"/>
      <c r="U325" s="50"/>
      <c r="V325" s="50"/>
      <c r="W325" s="50"/>
      <c r="X325" s="50"/>
      <c r="Y325" s="78"/>
    </row>
    <row r="326" spans="13:25" x14ac:dyDescent="0.3">
      <c r="M326" s="36"/>
      <c r="N326" s="50"/>
      <c r="O326" s="50"/>
      <c r="P326" s="50"/>
      <c r="Q326" s="50"/>
      <c r="R326" s="50"/>
      <c r="S326" s="50"/>
      <c r="T326" s="50"/>
      <c r="U326" s="50"/>
      <c r="V326" s="50"/>
      <c r="W326" s="50"/>
      <c r="X326" s="50"/>
      <c r="Y326" s="78"/>
    </row>
    <row r="327" spans="13:25" x14ac:dyDescent="0.3">
      <c r="M327" s="36"/>
      <c r="N327" s="50"/>
      <c r="O327" s="50"/>
      <c r="P327" s="50"/>
      <c r="Q327" s="50"/>
      <c r="R327" s="50"/>
      <c r="S327" s="50"/>
      <c r="T327" s="50"/>
      <c r="U327" s="50"/>
      <c r="V327" s="50"/>
      <c r="W327" s="50"/>
      <c r="X327" s="50"/>
      <c r="Y327" s="78"/>
    </row>
    <row r="328" spans="13:25" x14ac:dyDescent="0.3">
      <c r="M328" s="36"/>
      <c r="N328" s="50"/>
      <c r="O328" s="50"/>
      <c r="P328" s="50"/>
      <c r="Q328" s="50"/>
      <c r="R328" s="50"/>
      <c r="S328" s="50"/>
      <c r="T328" s="50"/>
      <c r="U328" s="50"/>
      <c r="V328" s="50"/>
      <c r="W328" s="50"/>
      <c r="X328" s="50"/>
      <c r="Y328" s="78"/>
    </row>
    <row r="329" spans="13:25" x14ac:dyDescent="0.3">
      <c r="M329" s="36"/>
      <c r="N329" s="50"/>
      <c r="O329" s="50"/>
      <c r="P329" s="50"/>
      <c r="Q329" s="50"/>
      <c r="R329" s="50"/>
      <c r="S329" s="50"/>
      <c r="T329" s="50"/>
      <c r="U329" s="50"/>
      <c r="V329" s="50"/>
      <c r="W329" s="50"/>
      <c r="X329" s="50"/>
      <c r="Y329" s="78"/>
    </row>
    <row r="330" spans="13:25" x14ac:dyDescent="0.3">
      <c r="M330" s="36"/>
      <c r="N330" s="50"/>
      <c r="O330" s="50"/>
      <c r="P330" s="50"/>
      <c r="Q330" s="50"/>
      <c r="R330" s="50"/>
      <c r="S330" s="50"/>
      <c r="T330" s="50"/>
      <c r="U330" s="50"/>
      <c r="V330" s="50"/>
      <c r="W330" s="50"/>
      <c r="X330" s="50"/>
      <c r="Y330" s="78"/>
    </row>
    <row r="331" spans="13:25" x14ac:dyDescent="0.3">
      <c r="M331" s="36"/>
      <c r="N331" s="50"/>
      <c r="O331" s="50"/>
      <c r="P331" s="50"/>
      <c r="Q331" s="50"/>
      <c r="R331" s="50"/>
      <c r="S331" s="50"/>
      <c r="T331" s="50"/>
      <c r="U331" s="50"/>
      <c r="V331" s="50"/>
      <c r="W331" s="50"/>
      <c r="X331" s="50"/>
      <c r="Y331" s="78"/>
    </row>
    <row r="332" spans="13:25" x14ac:dyDescent="0.3">
      <c r="M332" s="36"/>
      <c r="N332" s="50"/>
      <c r="O332" s="50"/>
      <c r="P332" s="50"/>
      <c r="Q332" s="50"/>
      <c r="R332" s="50"/>
      <c r="S332" s="50"/>
      <c r="T332" s="50"/>
      <c r="U332" s="50"/>
      <c r="V332" s="50"/>
      <c r="W332" s="50"/>
      <c r="X332" s="50"/>
      <c r="Y332" s="78"/>
    </row>
    <row r="333" spans="13:25" x14ac:dyDescent="0.3">
      <c r="M333" s="36"/>
      <c r="N333" s="50"/>
      <c r="O333" s="50"/>
      <c r="P333" s="50"/>
      <c r="Q333" s="50"/>
      <c r="R333" s="50"/>
      <c r="S333" s="50"/>
      <c r="T333" s="50"/>
      <c r="U333" s="50"/>
      <c r="V333" s="50"/>
      <c r="W333" s="50"/>
      <c r="X333" s="50"/>
      <c r="Y333" s="78"/>
    </row>
    <row r="334" spans="13:25" x14ac:dyDescent="0.3">
      <c r="M334" s="36"/>
      <c r="N334" s="50"/>
      <c r="O334" s="50"/>
      <c r="P334" s="50"/>
      <c r="Q334" s="50"/>
      <c r="R334" s="50"/>
      <c r="S334" s="50"/>
      <c r="T334" s="50"/>
      <c r="U334" s="50"/>
      <c r="V334" s="50"/>
      <c r="W334" s="50"/>
      <c r="X334" s="50"/>
      <c r="Y334" s="78"/>
    </row>
    <row r="335" spans="13:25" x14ac:dyDescent="0.3">
      <c r="M335" s="36"/>
      <c r="N335" s="50"/>
      <c r="O335" s="50"/>
      <c r="P335" s="50"/>
      <c r="Q335" s="50"/>
      <c r="R335" s="50"/>
      <c r="S335" s="50"/>
      <c r="T335" s="50"/>
      <c r="U335" s="50"/>
      <c r="V335" s="50"/>
      <c r="W335" s="50"/>
      <c r="X335" s="50"/>
      <c r="Y335" s="78"/>
    </row>
    <row r="336" spans="13:25" x14ac:dyDescent="0.3">
      <c r="M336" s="36"/>
      <c r="N336" s="50"/>
      <c r="O336" s="50"/>
      <c r="P336" s="50"/>
      <c r="Q336" s="50"/>
      <c r="R336" s="50"/>
      <c r="S336" s="50"/>
      <c r="T336" s="50"/>
      <c r="U336" s="50"/>
      <c r="V336" s="50"/>
      <c r="W336" s="50"/>
      <c r="X336" s="50"/>
      <c r="Y336" s="78"/>
    </row>
    <row r="337" spans="13:25" x14ac:dyDescent="0.3">
      <c r="M337" s="36"/>
      <c r="N337" s="50"/>
      <c r="O337" s="50"/>
      <c r="P337" s="50"/>
      <c r="Q337" s="50"/>
      <c r="R337" s="50"/>
      <c r="S337" s="50"/>
      <c r="T337" s="50"/>
      <c r="U337" s="50"/>
      <c r="V337" s="50"/>
      <c r="W337" s="50"/>
      <c r="X337" s="50"/>
      <c r="Y337" s="78"/>
    </row>
    <row r="338" spans="13:25" x14ac:dyDescent="0.3">
      <c r="M338" s="36"/>
      <c r="N338" s="50"/>
      <c r="O338" s="50"/>
      <c r="P338" s="50"/>
      <c r="Q338" s="50"/>
      <c r="R338" s="50"/>
      <c r="S338" s="50"/>
      <c r="T338" s="50"/>
      <c r="U338" s="50"/>
      <c r="V338" s="50"/>
      <c r="W338" s="50"/>
      <c r="X338" s="50"/>
      <c r="Y338" s="78"/>
    </row>
    <row r="339" spans="13:25" x14ac:dyDescent="0.3">
      <c r="M339" s="36"/>
      <c r="N339" s="50"/>
      <c r="O339" s="50"/>
      <c r="P339" s="50"/>
      <c r="Q339" s="50"/>
      <c r="R339" s="50"/>
      <c r="S339" s="50"/>
      <c r="T339" s="50"/>
      <c r="U339" s="50"/>
      <c r="V339" s="50"/>
      <c r="W339" s="50"/>
      <c r="X339" s="50"/>
      <c r="Y339" s="78"/>
    </row>
    <row r="340" spans="13:25" x14ac:dyDescent="0.3">
      <c r="M340" s="36"/>
      <c r="N340" s="50"/>
      <c r="O340" s="50"/>
      <c r="P340" s="50"/>
      <c r="Q340" s="50"/>
      <c r="R340" s="50"/>
      <c r="S340" s="50"/>
      <c r="T340" s="50"/>
      <c r="U340" s="50"/>
      <c r="V340" s="50"/>
      <c r="W340" s="50"/>
      <c r="X340" s="50"/>
      <c r="Y340" s="78"/>
    </row>
    <row r="341" spans="13:25" x14ac:dyDescent="0.3">
      <c r="M341" s="36"/>
      <c r="N341" s="50"/>
      <c r="O341" s="50"/>
      <c r="P341" s="50"/>
      <c r="Q341" s="50"/>
      <c r="R341" s="50"/>
      <c r="S341" s="50"/>
      <c r="T341" s="50"/>
      <c r="U341" s="50"/>
      <c r="V341" s="50"/>
      <c r="W341" s="50"/>
      <c r="X341" s="50"/>
      <c r="Y341" s="78"/>
    </row>
    <row r="342" spans="13:25" x14ac:dyDescent="0.3">
      <c r="M342" s="36"/>
      <c r="N342" s="50"/>
      <c r="O342" s="50"/>
      <c r="P342" s="50"/>
      <c r="Q342" s="50"/>
      <c r="R342" s="50"/>
      <c r="S342" s="50"/>
      <c r="T342" s="50"/>
      <c r="U342" s="50"/>
      <c r="V342" s="50"/>
      <c r="W342" s="50"/>
      <c r="X342" s="50"/>
      <c r="Y342" s="78"/>
    </row>
    <row r="343" spans="13:25" x14ac:dyDescent="0.3">
      <c r="M343" s="36"/>
      <c r="N343" s="50"/>
      <c r="O343" s="50"/>
      <c r="P343" s="50"/>
      <c r="Q343" s="50"/>
      <c r="R343" s="50"/>
      <c r="S343" s="50"/>
      <c r="T343" s="50"/>
      <c r="U343" s="50"/>
      <c r="V343" s="50"/>
      <c r="W343" s="50"/>
      <c r="X343" s="50"/>
      <c r="Y343" s="78"/>
    </row>
    <row r="344" spans="13:25" x14ac:dyDescent="0.3">
      <c r="M344" s="36"/>
      <c r="N344" s="50"/>
      <c r="O344" s="50"/>
      <c r="P344" s="50"/>
      <c r="Q344" s="50"/>
      <c r="R344" s="50"/>
      <c r="S344" s="50"/>
      <c r="T344" s="50"/>
      <c r="U344" s="50"/>
      <c r="V344" s="50"/>
      <c r="W344" s="50"/>
      <c r="X344" s="50"/>
      <c r="Y344" s="78"/>
    </row>
    <row r="345" spans="13:25" x14ac:dyDescent="0.3">
      <c r="M345" s="36"/>
      <c r="N345" s="50"/>
      <c r="O345" s="50"/>
      <c r="P345" s="50"/>
      <c r="Q345" s="50"/>
      <c r="R345" s="50"/>
      <c r="S345" s="50"/>
      <c r="T345" s="50"/>
      <c r="U345" s="50"/>
      <c r="V345" s="50"/>
      <c r="W345" s="50"/>
      <c r="X345" s="50"/>
      <c r="Y345" s="78"/>
    </row>
    <row r="346" spans="13:25" x14ac:dyDescent="0.3">
      <c r="M346" s="36"/>
      <c r="N346" s="50"/>
      <c r="O346" s="50"/>
      <c r="P346" s="50"/>
      <c r="Q346" s="50"/>
      <c r="R346" s="50"/>
      <c r="S346" s="50"/>
      <c r="T346" s="50"/>
      <c r="U346" s="50"/>
      <c r="V346" s="50"/>
      <c r="W346" s="50"/>
      <c r="X346" s="50"/>
      <c r="Y346" s="78"/>
    </row>
    <row r="347" spans="13:25" x14ac:dyDescent="0.3">
      <c r="M347" s="36"/>
      <c r="N347" s="50"/>
      <c r="O347" s="50"/>
      <c r="P347" s="50"/>
      <c r="Q347" s="50"/>
      <c r="R347" s="50"/>
      <c r="S347" s="50"/>
      <c r="T347" s="50"/>
      <c r="U347" s="50"/>
      <c r="V347" s="50"/>
      <c r="W347" s="50"/>
      <c r="X347" s="50"/>
      <c r="Y347" s="78"/>
    </row>
    <row r="348" spans="13:25" x14ac:dyDescent="0.3">
      <c r="M348" s="36"/>
      <c r="N348" s="50"/>
      <c r="O348" s="50"/>
      <c r="P348" s="50"/>
      <c r="Q348" s="50"/>
      <c r="R348" s="50"/>
      <c r="S348" s="50"/>
      <c r="T348" s="50"/>
      <c r="U348" s="50"/>
      <c r="V348" s="50"/>
      <c r="W348" s="50"/>
      <c r="X348" s="50"/>
      <c r="Y348" s="78"/>
    </row>
    <row r="349" spans="13:25" x14ac:dyDescent="0.3">
      <c r="M349" s="36"/>
      <c r="N349" s="50"/>
      <c r="O349" s="50"/>
      <c r="P349" s="50"/>
      <c r="Q349" s="50"/>
      <c r="R349" s="50"/>
      <c r="S349" s="50"/>
      <c r="T349" s="50"/>
      <c r="U349" s="50"/>
      <c r="V349" s="50"/>
      <c r="W349" s="50"/>
      <c r="X349" s="50"/>
      <c r="Y349" s="78"/>
    </row>
    <row r="350" spans="13:25" x14ac:dyDescent="0.3">
      <c r="M350" s="36"/>
      <c r="N350" s="50"/>
      <c r="O350" s="50"/>
      <c r="P350" s="50"/>
      <c r="Q350" s="50"/>
      <c r="R350" s="50"/>
      <c r="S350" s="50"/>
      <c r="T350" s="50"/>
      <c r="U350" s="50"/>
      <c r="V350" s="50"/>
      <c r="W350" s="50"/>
      <c r="X350" s="50"/>
      <c r="Y350" s="78"/>
    </row>
    <row r="351" spans="13:25" x14ac:dyDescent="0.3">
      <c r="M351" s="36"/>
      <c r="N351" s="50"/>
      <c r="O351" s="50"/>
      <c r="P351" s="50"/>
      <c r="Q351" s="50"/>
      <c r="R351" s="50"/>
      <c r="S351" s="50"/>
      <c r="T351" s="50"/>
      <c r="U351" s="50"/>
      <c r="V351" s="50"/>
      <c r="W351" s="50"/>
      <c r="X351" s="50"/>
      <c r="Y351" s="78"/>
    </row>
    <row r="352" spans="13:25" x14ac:dyDescent="0.3">
      <c r="M352" s="36"/>
      <c r="N352" s="50"/>
      <c r="O352" s="50"/>
      <c r="P352" s="50"/>
      <c r="Q352" s="50"/>
      <c r="R352" s="50"/>
      <c r="S352" s="50"/>
      <c r="T352" s="50"/>
      <c r="U352" s="50"/>
      <c r="V352" s="50"/>
      <c r="W352" s="50"/>
      <c r="X352" s="50"/>
      <c r="Y352" s="78"/>
    </row>
    <row r="353" spans="13:25" x14ac:dyDescent="0.3">
      <c r="M353" s="36"/>
      <c r="N353" s="50"/>
      <c r="O353" s="50"/>
      <c r="P353" s="50"/>
      <c r="Q353" s="50"/>
      <c r="R353" s="50"/>
      <c r="S353" s="50"/>
      <c r="T353" s="50"/>
      <c r="U353" s="50"/>
      <c r="V353" s="50"/>
      <c r="W353" s="50"/>
      <c r="X353" s="50"/>
      <c r="Y353" s="78"/>
    </row>
    <row r="354" spans="13:25" x14ac:dyDescent="0.3">
      <c r="M354" s="36"/>
      <c r="N354" s="50"/>
      <c r="O354" s="50"/>
      <c r="P354" s="50"/>
      <c r="Q354" s="50"/>
      <c r="R354" s="50"/>
      <c r="S354" s="50"/>
      <c r="T354" s="50"/>
      <c r="U354" s="50"/>
      <c r="V354" s="50"/>
      <c r="W354" s="50"/>
      <c r="X354" s="50"/>
      <c r="Y354" s="78"/>
    </row>
    <row r="355" spans="13:25" x14ac:dyDescent="0.3">
      <c r="M355" s="36"/>
      <c r="N355" s="50"/>
      <c r="O355" s="50"/>
      <c r="P355" s="50"/>
      <c r="Q355" s="50"/>
      <c r="R355" s="50"/>
      <c r="S355" s="50"/>
      <c r="T355" s="50"/>
      <c r="U355" s="50"/>
      <c r="V355" s="50"/>
      <c r="W355" s="50"/>
      <c r="X355" s="50"/>
      <c r="Y355" s="78"/>
    </row>
    <row r="356" spans="13:25" x14ac:dyDescent="0.3">
      <c r="M356" s="36"/>
      <c r="N356" s="50"/>
      <c r="O356" s="50"/>
      <c r="P356" s="50"/>
      <c r="Q356" s="50"/>
      <c r="R356" s="50"/>
      <c r="S356" s="50"/>
      <c r="T356" s="50"/>
      <c r="U356" s="50"/>
      <c r="V356" s="50"/>
      <c r="W356" s="50"/>
      <c r="X356" s="50"/>
      <c r="Y356" s="78"/>
    </row>
    <row r="357" spans="13:25" x14ac:dyDescent="0.3">
      <c r="M357" s="36"/>
      <c r="N357" s="50"/>
      <c r="O357" s="50"/>
      <c r="P357" s="50"/>
      <c r="Q357" s="50"/>
      <c r="R357" s="50"/>
      <c r="S357" s="50"/>
      <c r="T357" s="50"/>
      <c r="U357" s="50"/>
      <c r="V357" s="50"/>
      <c r="W357" s="50"/>
      <c r="X357" s="50"/>
      <c r="Y357" s="78"/>
    </row>
    <row r="358" spans="13:25" x14ac:dyDescent="0.3">
      <c r="M358" s="36"/>
      <c r="N358" s="50"/>
      <c r="O358" s="50"/>
      <c r="P358" s="50"/>
      <c r="Q358" s="50"/>
      <c r="R358" s="50"/>
      <c r="S358" s="50"/>
      <c r="T358" s="50"/>
      <c r="U358" s="50"/>
      <c r="V358" s="50"/>
      <c r="W358" s="50"/>
      <c r="X358" s="50"/>
      <c r="Y358" s="78"/>
    </row>
    <row r="359" spans="13:25" x14ac:dyDescent="0.3">
      <c r="M359" s="36"/>
      <c r="N359" s="50"/>
      <c r="O359" s="50"/>
      <c r="P359" s="50"/>
      <c r="Q359" s="50"/>
      <c r="R359" s="50"/>
      <c r="S359" s="50"/>
      <c r="T359" s="50"/>
      <c r="U359" s="50"/>
      <c r="V359" s="50"/>
      <c r="W359" s="50"/>
      <c r="X359" s="50"/>
      <c r="Y359" s="78"/>
    </row>
    <row r="360" spans="13:25" x14ac:dyDescent="0.3">
      <c r="M360" s="36"/>
      <c r="N360" s="50"/>
      <c r="O360" s="50"/>
      <c r="P360" s="50"/>
      <c r="Q360" s="50"/>
      <c r="R360" s="50"/>
      <c r="S360" s="50"/>
      <c r="T360" s="50"/>
      <c r="U360" s="50"/>
      <c r="V360" s="50"/>
      <c r="W360" s="50"/>
      <c r="X360" s="50"/>
      <c r="Y360" s="78"/>
    </row>
    <row r="361" spans="13:25" x14ac:dyDescent="0.3">
      <c r="M361" s="36"/>
      <c r="N361" s="50"/>
      <c r="O361" s="50"/>
      <c r="P361" s="50"/>
      <c r="Q361" s="50"/>
      <c r="R361" s="50"/>
      <c r="S361" s="50"/>
      <c r="T361" s="50"/>
      <c r="U361" s="50"/>
      <c r="V361" s="50"/>
      <c r="W361" s="50"/>
      <c r="X361" s="50"/>
      <c r="Y361" s="78"/>
    </row>
    <row r="362" spans="13:25" x14ac:dyDescent="0.3">
      <c r="M362" s="36"/>
      <c r="N362" s="50"/>
      <c r="O362" s="50"/>
      <c r="P362" s="50"/>
      <c r="Q362" s="50"/>
      <c r="R362" s="50"/>
      <c r="S362" s="50"/>
      <c r="T362" s="50"/>
      <c r="U362" s="50"/>
      <c r="V362" s="50"/>
      <c r="W362" s="50"/>
      <c r="X362" s="50"/>
      <c r="Y362" s="78"/>
    </row>
    <row r="363" spans="13:25" x14ac:dyDescent="0.3">
      <c r="M363" s="36"/>
      <c r="N363" s="50"/>
      <c r="O363" s="50"/>
      <c r="P363" s="50"/>
      <c r="Q363" s="50"/>
      <c r="R363" s="50"/>
      <c r="S363" s="50"/>
      <c r="T363" s="50"/>
      <c r="U363" s="50"/>
      <c r="V363" s="50"/>
      <c r="W363" s="50"/>
      <c r="X363" s="50"/>
      <c r="Y363" s="78"/>
    </row>
    <row r="364" spans="13:25" x14ac:dyDescent="0.3">
      <c r="M364" s="36"/>
      <c r="N364" s="50"/>
      <c r="O364" s="50"/>
      <c r="P364" s="50"/>
      <c r="Q364" s="50"/>
      <c r="R364" s="50"/>
      <c r="S364" s="50"/>
      <c r="T364" s="50"/>
      <c r="U364" s="50"/>
      <c r="V364" s="50"/>
      <c r="W364" s="50"/>
      <c r="X364" s="50"/>
      <c r="Y364" s="78"/>
    </row>
    <row r="365" spans="13:25" x14ac:dyDescent="0.3">
      <c r="M365" s="36"/>
      <c r="N365" s="50"/>
      <c r="O365" s="50"/>
      <c r="P365" s="50"/>
      <c r="Q365" s="50"/>
      <c r="R365" s="50"/>
      <c r="S365" s="50"/>
      <c r="T365" s="50"/>
      <c r="U365" s="50"/>
      <c r="V365" s="50"/>
      <c r="W365" s="50"/>
      <c r="X365" s="50"/>
      <c r="Y365" s="78"/>
    </row>
    <row r="366" spans="13:25" x14ac:dyDescent="0.3">
      <c r="M366" s="36"/>
      <c r="N366" s="50"/>
      <c r="O366" s="50"/>
      <c r="P366" s="50"/>
      <c r="Q366" s="50"/>
      <c r="R366" s="50"/>
      <c r="S366" s="50"/>
      <c r="T366" s="50"/>
      <c r="U366" s="50"/>
      <c r="V366" s="50"/>
      <c r="W366" s="50"/>
      <c r="X366" s="50"/>
      <c r="Y366" s="78"/>
    </row>
    <row r="367" spans="13:25" x14ac:dyDescent="0.3">
      <c r="M367" s="36"/>
      <c r="N367" s="50"/>
      <c r="O367" s="50"/>
      <c r="P367" s="50"/>
      <c r="Q367" s="50"/>
      <c r="R367" s="50"/>
      <c r="S367" s="50"/>
      <c r="T367" s="50"/>
      <c r="U367" s="50"/>
      <c r="V367" s="50"/>
      <c r="W367" s="50"/>
      <c r="X367" s="50"/>
      <c r="Y367" s="78"/>
    </row>
    <row r="368" spans="13:25" x14ac:dyDescent="0.3">
      <c r="M368" s="36"/>
      <c r="N368" s="50"/>
      <c r="O368" s="50"/>
      <c r="P368" s="50"/>
      <c r="Q368" s="50"/>
      <c r="R368" s="50"/>
      <c r="S368" s="50"/>
      <c r="T368" s="50"/>
      <c r="U368" s="50"/>
      <c r="V368" s="50"/>
      <c r="W368" s="50"/>
      <c r="X368" s="50"/>
      <c r="Y368" s="78"/>
    </row>
    <row r="369" spans="13:25" x14ac:dyDescent="0.3">
      <c r="M369" s="36"/>
      <c r="N369" s="50"/>
      <c r="O369" s="50"/>
      <c r="P369" s="50"/>
      <c r="Q369" s="50"/>
      <c r="R369" s="50"/>
      <c r="S369" s="50"/>
      <c r="T369" s="50"/>
      <c r="U369" s="50"/>
      <c r="V369" s="50"/>
      <c r="W369" s="50"/>
      <c r="X369" s="50"/>
      <c r="Y369" s="78"/>
    </row>
    <row r="370" spans="13:25" x14ac:dyDescent="0.3">
      <c r="M370" s="36"/>
      <c r="N370" s="50"/>
      <c r="O370" s="50"/>
      <c r="P370" s="50"/>
      <c r="Q370" s="50"/>
      <c r="R370" s="50"/>
      <c r="S370" s="50"/>
      <c r="T370" s="50"/>
      <c r="U370" s="50"/>
      <c r="V370" s="50"/>
      <c r="W370" s="50"/>
      <c r="X370" s="50"/>
      <c r="Y370" s="78"/>
    </row>
    <row r="371" spans="13:25" x14ac:dyDescent="0.3">
      <c r="M371" s="36"/>
      <c r="N371" s="50"/>
      <c r="O371" s="50"/>
      <c r="P371" s="50"/>
      <c r="Q371" s="50"/>
      <c r="R371" s="50"/>
      <c r="S371" s="50"/>
      <c r="T371" s="50"/>
      <c r="U371" s="50"/>
      <c r="V371" s="50"/>
      <c r="W371" s="50"/>
      <c r="X371" s="50"/>
      <c r="Y371" s="78"/>
    </row>
    <row r="372" spans="13:25" x14ac:dyDescent="0.3">
      <c r="M372" s="36"/>
      <c r="N372" s="50"/>
      <c r="O372" s="50"/>
      <c r="P372" s="50"/>
      <c r="Q372" s="50"/>
      <c r="R372" s="50"/>
      <c r="S372" s="50"/>
      <c r="T372" s="50"/>
      <c r="U372" s="50"/>
      <c r="V372" s="50"/>
      <c r="W372" s="50"/>
      <c r="X372" s="50"/>
      <c r="Y372" s="78"/>
    </row>
    <row r="373" spans="13:25" x14ac:dyDescent="0.3">
      <c r="M373" s="36"/>
      <c r="N373" s="50"/>
      <c r="O373" s="50"/>
      <c r="P373" s="50"/>
      <c r="Q373" s="50"/>
      <c r="R373" s="50"/>
      <c r="S373" s="50"/>
      <c r="T373" s="50"/>
      <c r="U373" s="50"/>
      <c r="V373" s="50"/>
      <c r="W373" s="50"/>
      <c r="X373" s="50"/>
      <c r="Y373" s="78"/>
    </row>
    <row r="374" spans="13:25" x14ac:dyDescent="0.3">
      <c r="M374" s="36"/>
      <c r="N374" s="50"/>
      <c r="O374" s="50"/>
      <c r="P374" s="50"/>
      <c r="Q374" s="50"/>
      <c r="R374" s="50"/>
      <c r="S374" s="50"/>
      <c r="T374" s="50"/>
      <c r="U374" s="50"/>
      <c r="V374" s="50"/>
      <c r="W374" s="50"/>
      <c r="X374" s="50"/>
      <c r="Y374" s="78"/>
    </row>
    <row r="375" spans="13:25" x14ac:dyDescent="0.3">
      <c r="M375" s="36"/>
      <c r="N375" s="50"/>
      <c r="O375" s="50"/>
      <c r="P375" s="50"/>
      <c r="Q375" s="50"/>
      <c r="R375" s="50"/>
      <c r="S375" s="50"/>
      <c r="T375" s="50"/>
      <c r="U375" s="50"/>
      <c r="V375" s="50"/>
      <c r="W375" s="50"/>
      <c r="X375" s="50"/>
      <c r="Y375" s="78"/>
    </row>
    <row r="376" spans="13:25" x14ac:dyDescent="0.3">
      <c r="M376" s="36"/>
      <c r="N376" s="50"/>
      <c r="O376" s="50"/>
      <c r="P376" s="50"/>
      <c r="Q376" s="50"/>
      <c r="R376" s="50"/>
      <c r="S376" s="50"/>
      <c r="T376" s="50"/>
      <c r="U376" s="50"/>
      <c r="V376" s="50"/>
      <c r="W376" s="50"/>
      <c r="X376" s="50"/>
      <c r="Y376" s="78"/>
    </row>
    <row r="377" spans="13:25" x14ac:dyDescent="0.3">
      <c r="M377" s="36"/>
      <c r="N377" s="50"/>
      <c r="O377" s="50"/>
      <c r="P377" s="50"/>
      <c r="Q377" s="50"/>
      <c r="R377" s="50"/>
      <c r="S377" s="50"/>
      <c r="T377" s="50"/>
      <c r="U377" s="50"/>
      <c r="V377" s="50"/>
      <c r="W377" s="50"/>
      <c r="X377" s="50"/>
      <c r="Y377" s="78"/>
    </row>
    <row r="378" spans="13:25" x14ac:dyDescent="0.3">
      <c r="M378" s="36"/>
      <c r="N378" s="50"/>
      <c r="O378" s="50"/>
      <c r="P378" s="50"/>
      <c r="Q378" s="50"/>
      <c r="R378" s="50"/>
      <c r="S378" s="50"/>
      <c r="T378" s="50"/>
      <c r="U378" s="50"/>
      <c r="V378" s="50"/>
      <c r="W378" s="50"/>
      <c r="X378" s="50"/>
      <c r="Y378" s="78"/>
    </row>
    <row r="379" spans="13:25" x14ac:dyDescent="0.3">
      <c r="M379" s="36"/>
      <c r="N379" s="50"/>
      <c r="O379" s="50"/>
      <c r="P379" s="50"/>
      <c r="Q379" s="50"/>
      <c r="R379" s="50"/>
      <c r="S379" s="50"/>
      <c r="T379" s="50"/>
      <c r="U379" s="50"/>
      <c r="V379" s="50"/>
      <c r="W379" s="50"/>
      <c r="X379" s="50"/>
      <c r="Y379" s="78"/>
    </row>
    <row r="380" spans="13:25" x14ac:dyDescent="0.3">
      <c r="M380" s="36"/>
      <c r="N380" s="50"/>
      <c r="O380" s="50"/>
      <c r="P380" s="50"/>
      <c r="Q380" s="50"/>
      <c r="R380" s="50"/>
      <c r="S380" s="50"/>
      <c r="T380" s="50"/>
      <c r="U380" s="50"/>
      <c r="V380" s="50"/>
      <c r="W380" s="50"/>
      <c r="X380" s="50"/>
      <c r="Y380" s="78"/>
    </row>
    <row r="381" spans="13:25" x14ac:dyDescent="0.3">
      <c r="M381" s="36"/>
      <c r="N381" s="50"/>
      <c r="O381" s="50"/>
      <c r="P381" s="50"/>
      <c r="Q381" s="50"/>
      <c r="R381" s="50"/>
      <c r="S381" s="50"/>
      <c r="T381" s="50"/>
      <c r="U381" s="50"/>
      <c r="V381" s="50"/>
      <c r="W381" s="50"/>
      <c r="X381" s="50"/>
      <c r="Y381" s="78"/>
    </row>
    <row r="382" spans="13:25" x14ac:dyDescent="0.3">
      <c r="M382" s="36"/>
      <c r="N382" s="50"/>
      <c r="O382" s="50"/>
      <c r="P382" s="50"/>
      <c r="Q382" s="50"/>
      <c r="R382" s="50"/>
      <c r="S382" s="50"/>
      <c r="T382" s="50"/>
      <c r="U382" s="50"/>
      <c r="V382" s="50"/>
      <c r="W382" s="50"/>
      <c r="X382" s="50"/>
      <c r="Y382" s="78"/>
    </row>
    <row r="383" spans="13:25" x14ac:dyDescent="0.3">
      <c r="M383" s="36"/>
      <c r="N383" s="50"/>
      <c r="O383" s="50"/>
      <c r="P383" s="50"/>
      <c r="Q383" s="50"/>
      <c r="R383" s="50"/>
      <c r="S383" s="50"/>
      <c r="T383" s="50"/>
      <c r="U383" s="50"/>
      <c r="V383" s="50"/>
      <c r="W383" s="50"/>
      <c r="X383" s="50"/>
      <c r="Y383" s="78"/>
    </row>
    <row r="384" spans="13:25" x14ac:dyDescent="0.3">
      <c r="M384" s="36"/>
      <c r="N384" s="50"/>
      <c r="O384" s="50"/>
      <c r="P384" s="50"/>
      <c r="Q384" s="50"/>
      <c r="R384" s="50"/>
      <c r="S384" s="50"/>
      <c r="T384" s="50"/>
      <c r="U384" s="50"/>
      <c r="V384" s="50"/>
      <c r="W384" s="50"/>
      <c r="X384" s="50"/>
      <c r="Y384" s="78"/>
    </row>
    <row r="385" spans="13:25" x14ac:dyDescent="0.3">
      <c r="M385" s="36"/>
      <c r="N385" s="50"/>
      <c r="O385" s="50"/>
      <c r="P385" s="50"/>
      <c r="Q385" s="50"/>
      <c r="R385" s="50"/>
      <c r="S385" s="50"/>
      <c r="T385" s="50"/>
      <c r="U385" s="50"/>
      <c r="V385" s="50"/>
      <c r="W385" s="50"/>
      <c r="X385" s="50"/>
      <c r="Y385" s="78"/>
    </row>
    <row r="386" spans="13:25" x14ac:dyDescent="0.3">
      <c r="M386" s="36"/>
      <c r="N386" s="50"/>
      <c r="O386" s="50"/>
      <c r="P386" s="50"/>
      <c r="Q386" s="50"/>
      <c r="R386" s="50"/>
      <c r="S386" s="50"/>
      <c r="T386" s="50"/>
      <c r="U386" s="50"/>
      <c r="V386" s="50"/>
      <c r="W386" s="50"/>
      <c r="X386" s="50"/>
      <c r="Y386" s="78"/>
    </row>
    <row r="387" spans="13:25" x14ac:dyDescent="0.3">
      <c r="M387" s="36"/>
      <c r="N387" s="50"/>
      <c r="O387" s="50"/>
      <c r="P387" s="50"/>
      <c r="Q387" s="50"/>
      <c r="R387" s="50"/>
      <c r="S387" s="50"/>
      <c r="T387" s="50"/>
      <c r="U387" s="50"/>
      <c r="V387" s="50"/>
      <c r="W387" s="50"/>
      <c r="X387" s="50"/>
      <c r="Y387" s="78"/>
    </row>
    <row r="388" spans="13:25" x14ac:dyDescent="0.3">
      <c r="M388" s="36"/>
      <c r="N388" s="50"/>
      <c r="O388" s="50"/>
      <c r="P388" s="50"/>
      <c r="Q388" s="50"/>
      <c r="R388" s="50"/>
      <c r="S388" s="50"/>
      <c r="T388" s="50"/>
      <c r="U388" s="50"/>
      <c r="V388" s="50"/>
      <c r="W388" s="50"/>
      <c r="X388" s="50"/>
      <c r="Y388" s="78"/>
    </row>
    <row r="389" spans="13:25" x14ac:dyDescent="0.3">
      <c r="M389" s="36"/>
      <c r="N389" s="50"/>
      <c r="O389" s="50"/>
      <c r="P389" s="50"/>
      <c r="Q389" s="50"/>
      <c r="R389" s="50"/>
      <c r="S389" s="50"/>
      <c r="T389" s="50"/>
      <c r="U389" s="50"/>
      <c r="V389" s="50"/>
      <c r="W389" s="50"/>
      <c r="X389" s="50"/>
      <c r="Y389" s="78"/>
    </row>
    <row r="390" spans="13:25" x14ac:dyDescent="0.3">
      <c r="M390" s="36"/>
      <c r="N390" s="50"/>
      <c r="O390" s="50"/>
      <c r="P390" s="50"/>
      <c r="Q390" s="50"/>
      <c r="R390" s="50"/>
      <c r="S390" s="50"/>
      <c r="T390" s="50"/>
      <c r="U390" s="50"/>
      <c r="V390" s="50"/>
      <c r="W390" s="50"/>
      <c r="X390" s="50"/>
      <c r="Y390" s="78"/>
    </row>
    <row r="391" spans="13:25" x14ac:dyDescent="0.3">
      <c r="M391" s="36"/>
      <c r="N391" s="50"/>
      <c r="O391" s="50"/>
      <c r="P391" s="50"/>
      <c r="Q391" s="50"/>
      <c r="R391" s="50"/>
      <c r="S391" s="50"/>
      <c r="T391" s="50"/>
      <c r="U391" s="50"/>
      <c r="V391" s="50"/>
      <c r="W391" s="50"/>
      <c r="X391" s="50"/>
      <c r="Y391" s="78"/>
    </row>
    <row r="392" spans="13:25" x14ac:dyDescent="0.3">
      <c r="M392" s="36"/>
      <c r="N392" s="50"/>
      <c r="O392" s="50"/>
      <c r="P392" s="50"/>
      <c r="Q392" s="50"/>
      <c r="R392" s="50"/>
      <c r="S392" s="50"/>
      <c r="T392" s="50"/>
      <c r="U392" s="50"/>
      <c r="V392" s="50"/>
      <c r="W392" s="50"/>
      <c r="X392" s="50"/>
      <c r="Y392" s="78"/>
    </row>
    <row r="393" spans="13:25" x14ac:dyDescent="0.3">
      <c r="M393" s="36"/>
      <c r="N393" s="50"/>
      <c r="O393" s="50"/>
      <c r="P393" s="50"/>
      <c r="Q393" s="50"/>
      <c r="R393" s="50"/>
      <c r="S393" s="50"/>
      <c r="T393" s="50"/>
      <c r="U393" s="50"/>
      <c r="V393" s="50"/>
      <c r="W393" s="50"/>
      <c r="X393" s="50"/>
      <c r="Y393" s="78"/>
    </row>
    <row r="394" spans="13:25" x14ac:dyDescent="0.3">
      <c r="M394" s="36"/>
      <c r="N394" s="50"/>
      <c r="O394" s="50"/>
      <c r="P394" s="50"/>
      <c r="Q394" s="50"/>
      <c r="R394" s="50"/>
      <c r="S394" s="50"/>
      <c r="T394" s="50"/>
      <c r="U394" s="50"/>
      <c r="V394" s="50"/>
      <c r="W394" s="50"/>
      <c r="X394" s="50"/>
      <c r="Y394" s="78"/>
    </row>
    <row r="395" spans="13:25" x14ac:dyDescent="0.3">
      <c r="M395" s="36"/>
      <c r="N395" s="50"/>
      <c r="O395" s="50"/>
      <c r="P395" s="50"/>
      <c r="Q395" s="50"/>
      <c r="R395" s="50"/>
      <c r="S395" s="50"/>
      <c r="T395" s="50"/>
      <c r="U395" s="50"/>
      <c r="V395" s="50"/>
      <c r="W395" s="50"/>
      <c r="X395" s="50"/>
      <c r="Y395" s="78"/>
    </row>
    <row r="396" spans="13:25" x14ac:dyDescent="0.3">
      <c r="M396" s="56"/>
      <c r="N396" s="50"/>
      <c r="O396" s="50"/>
      <c r="P396" s="50"/>
      <c r="Q396" s="50"/>
      <c r="R396" s="50"/>
      <c r="S396" s="50"/>
      <c r="T396" s="50"/>
      <c r="U396" s="50"/>
      <c r="V396" s="50"/>
      <c r="W396" s="50"/>
      <c r="X396" s="50"/>
      <c r="Y396" s="78"/>
    </row>
    <row r="397" spans="13:25" x14ac:dyDescent="0.3">
      <c r="M397" s="36"/>
      <c r="N397" s="50"/>
      <c r="O397" s="50"/>
      <c r="P397" s="50"/>
      <c r="Q397" s="50"/>
      <c r="R397" s="50"/>
      <c r="S397" s="50"/>
      <c r="T397" s="50"/>
      <c r="U397" s="50"/>
      <c r="V397" s="50"/>
      <c r="W397" s="50"/>
      <c r="X397" s="50"/>
      <c r="Y397" s="78"/>
    </row>
    <row r="398" spans="13:25" x14ac:dyDescent="0.3">
      <c r="M398" s="36"/>
      <c r="N398" s="50"/>
      <c r="O398" s="50"/>
      <c r="P398" s="50"/>
      <c r="Q398" s="50"/>
      <c r="R398" s="50"/>
      <c r="S398" s="50"/>
      <c r="T398" s="50"/>
      <c r="U398" s="50"/>
      <c r="V398" s="50"/>
      <c r="W398" s="50"/>
      <c r="X398" s="50"/>
      <c r="Y398" s="78"/>
    </row>
    <row r="399" spans="13:25" x14ac:dyDescent="0.3">
      <c r="M399" s="36"/>
      <c r="N399" s="50"/>
      <c r="O399" s="50"/>
      <c r="P399" s="50"/>
      <c r="Q399" s="50"/>
      <c r="R399" s="50"/>
      <c r="S399" s="50"/>
      <c r="T399" s="50"/>
      <c r="U399" s="50"/>
      <c r="V399" s="50"/>
      <c r="W399" s="50"/>
      <c r="X399" s="50"/>
      <c r="Y399" s="78"/>
    </row>
    <row r="400" spans="13:25" x14ac:dyDescent="0.3">
      <c r="M400" s="36"/>
      <c r="N400" s="50"/>
      <c r="O400" s="50"/>
      <c r="P400" s="50"/>
      <c r="Q400" s="50"/>
      <c r="R400" s="50"/>
      <c r="S400" s="50"/>
      <c r="T400" s="50"/>
      <c r="U400" s="50"/>
      <c r="V400" s="50"/>
      <c r="W400" s="50"/>
      <c r="X400" s="50"/>
      <c r="Y400" s="78"/>
    </row>
    <row r="401" spans="13:25" x14ac:dyDescent="0.3">
      <c r="M401" s="36"/>
      <c r="N401" s="50"/>
      <c r="O401" s="50"/>
      <c r="P401" s="50"/>
      <c r="Q401" s="50"/>
      <c r="R401" s="50"/>
      <c r="S401" s="50"/>
      <c r="T401" s="50"/>
      <c r="U401" s="50"/>
      <c r="V401" s="50"/>
      <c r="W401" s="50"/>
      <c r="X401" s="50"/>
      <c r="Y401" s="78"/>
    </row>
    <row r="402" spans="13:25" x14ac:dyDescent="0.3">
      <c r="M402" s="36"/>
      <c r="N402" s="50"/>
      <c r="O402" s="50"/>
      <c r="P402" s="50"/>
      <c r="Q402" s="50"/>
      <c r="R402" s="50"/>
      <c r="S402" s="50"/>
      <c r="T402" s="50"/>
      <c r="U402" s="50"/>
      <c r="V402" s="50"/>
      <c r="W402" s="50"/>
      <c r="X402" s="50"/>
      <c r="Y402" s="78"/>
    </row>
    <row r="403" spans="13:25" x14ac:dyDescent="0.3">
      <c r="M403" s="36"/>
      <c r="N403" s="50"/>
      <c r="O403" s="50"/>
      <c r="P403" s="50"/>
      <c r="Q403" s="50"/>
      <c r="R403" s="50"/>
      <c r="S403" s="50"/>
      <c r="T403" s="50"/>
      <c r="U403" s="50"/>
      <c r="V403" s="50"/>
      <c r="W403" s="50"/>
      <c r="X403" s="50"/>
      <c r="Y403" s="78"/>
    </row>
    <row r="404" spans="13:25" x14ac:dyDescent="0.3">
      <c r="M404" s="36"/>
      <c r="N404" s="50"/>
      <c r="O404" s="50"/>
      <c r="P404" s="50"/>
      <c r="Q404" s="50"/>
      <c r="R404" s="50"/>
      <c r="S404" s="50"/>
      <c r="T404" s="50"/>
      <c r="U404" s="50"/>
      <c r="V404" s="50"/>
      <c r="W404" s="50"/>
      <c r="X404" s="50"/>
      <c r="Y404" s="78"/>
    </row>
    <row r="405" spans="13:25" x14ac:dyDescent="0.3">
      <c r="M405" s="36"/>
      <c r="N405" s="50"/>
      <c r="O405" s="50"/>
      <c r="P405" s="50"/>
      <c r="Q405" s="50"/>
      <c r="R405" s="50"/>
      <c r="S405" s="50"/>
      <c r="T405" s="50"/>
      <c r="U405" s="50"/>
      <c r="V405" s="50"/>
      <c r="W405" s="50"/>
      <c r="X405" s="50"/>
      <c r="Y405" s="78"/>
    </row>
    <row r="406" spans="13:25" x14ac:dyDescent="0.3">
      <c r="M406" s="36"/>
      <c r="N406" s="50"/>
      <c r="O406" s="50"/>
      <c r="P406" s="50"/>
      <c r="Q406" s="50"/>
      <c r="R406" s="50"/>
      <c r="S406" s="50"/>
      <c r="T406" s="50"/>
      <c r="U406" s="50"/>
      <c r="V406" s="50"/>
      <c r="W406" s="50"/>
      <c r="X406" s="50"/>
      <c r="Y406" s="78"/>
    </row>
    <row r="407" spans="13:25" x14ac:dyDescent="0.3">
      <c r="M407" s="36"/>
      <c r="N407" s="50"/>
      <c r="O407" s="50"/>
      <c r="P407" s="50"/>
      <c r="Q407" s="50"/>
      <c r="R407" s="50"/>
      <c r="S407" s="50"/>
      <c r="T407" s="50"/>
      <c r="U407" s="50"/>
      <c r="V407" s="50"/>
      <c r="W407" s="50"/>
      <c r="X407" s="50"/>
      <c r="Y407" s="78"/>
    </row>
    <row r="408" spans="13:25" x14ac:dyDescent="0.3">
      <c r="M408" s="36"/>
      <c r="N408" s="50"/>
      <c r="O408" s="50"/>
      <c r="P408" s="50"/>
      <c r="Q408" s="50"/>
      <c r="R408" s="50"/>
      <c r="S408" s="50"/>
      <c r="T408" s="50"/>
      <c r="U408" s="50"/>
      <c r="V408" s="50"/>
      <c r="W408" s="50"/>
      <c r="X408" s="50"/>
      <c r="Y408" s="78"/>
    </row>
    <row r="409" spans="13:25" x14ac:dyDescent="0.3">
      <c r="M409" s="36"/>
      <c r="N409" s="50"/>
      <c r="O409" s="50"/>
      <c r="P409" s="50"/>
      <c r="Q409" s="50"/>
      <c r="R409" s="50"/>
      <c r="S409" s="50"/>
      <c r="T409" s="50"/>
      <c r="U409" s="50"/>
      <c r="V409" s="50"/>
      <c r="W409" s="50"/>
      <c r="X409" s="50"/>
      <c r="Y409" s="78"/>
    </row>
    <row r="410" spans="13:25" x14ac:dyDescent="0.3">
      <c r="M410" s="36"/>
      <c r="N410" s="50"/>
      <c r="O410" s="50"/>
      <c r="P410" s="50"/>
      <c r="Q410" s="50"/>
      <c r="R410" s="50"/>
      <c r="S410" s="50"/>
      <c r="T410" s="50"/>
      <c r="U410" s="50"/>
      <c r="V410" s="50"/>
      <c r="W410" s="50"/>
      <c r="X410" s="50"/>
      <c r="Y410" s="78"/>
    </row>
    <row r="411" spans="13:25" x14ac:dyDescent="0.3">
      <c r="M411" s="36"/>
      <c r="N411" s="50"/>
      <c r="O411" s="50"/>
      <c r="P411" s="50"/>
      <c r="Q411" s="50"/>
      <c r="R411" s="50"/>
      <c r="S411" s="50"/>
      <c r="T411" s="50"/>
      <c r="U411" s="50"/>
      <c r="V411" s="50"/>
      <c r="W411" s="50"/>
      <c r="X411" s="50"/>
      <c r="Y411" s="78"/>
    </row>
    <row r="412" spans="13:25" x14ac:dyDescent="0.3">
      <c r="M412" s="36"/>
      <c r="N412" s="50"/>
      <c r="O412" s="50"/>
      <c r="P412" s="50"/>
      <c r="Q412" s="50"/>
      <c r="R412" s="50"/>
      <c r="S412" s="50"/>
      <c r="T412" s="50"/>
      <c r="U412" s="50"/>
      <c r="V412" s="50"/>
      <c r="W412" s="50"/>
      <c r="X412" s="50"/>
      <c r="Y412" s="78"/>
    </row>
    <row r="413" spans="13:25" x14ac:dyDescent="0.3">
      <c r="M413" s="36"/>
      <c r="N413" s="50"/>
      <c r="O413" s="50"/>
      <c r="P413" s="50"/>
      <c r="Q413" s="50"/>
      <c r="R413" s="50"/>
      <c r="S413" s="50"/>
      <c r="T413" s="50"/>
      <c r="U413" s="50"/>
      <c r="V413" s="50"/>
      <c r="W413" s="50"/>
      <c r="X413" s="50"/>
      <c r="Y413" s="78"/>
    </row>
    <row r="414" spans="13:25" x14ac:dyDescent="0.3">
      <c r="M414" s="36"/>
      <c r="N414" s="50"/>
      <c r="O414" s="50"/>
      <c r="P414" s="50"/>
      <c r="Q414" s="50"/>
      <c r="R414" s="50"/>
      <c r="S414" s="50"/>
      <c r="T414" s="50"/>
      <c r="U414" s="50"/>
      <c r="V414" s="50"/>
      <c r="W414" s="50"/>
      <c r="X414" s="50"/>
      <c r="Y414" s="78"/>
    </row>
    <row r="415" spans="13:25" x14ac:dyDescent="0.3">
      <c r="M415" s="36"/>
      <c r="N415" s="50"/>
      <c r="O415" s="50"/>
      <c r="P415" s="50"/>
      <c r="Q415" s="50"/>
      <c r="R415" s="50"/>
      <c r="S415" s="50"/>
      <c r="T415" s="50"/>
      <c r="U415" s="50"/>
      <c r="V415" s="50"/>
      <c r="W415" s="50"/>
      <c r="X415" s="50"/>
      <c r="Y415" s="78"/>
    </row>
    <row r="416" spans="13:25" x14ac:dyDescent="0.3">
      <c r="M416" s="36"/>
      <c r="N416" s="50"/>
      <c r="O416" s="50"/>
      <c r="P416" s="50"/>
      <c r="Q416" s="50"/>
      <c r="R416" s="50"/>
      <c r="S416" s="50"/>
      <c r="T416" s="50"/>
      <c r="U416" s="50"/>
      <c r="V416" s="50"/>
      <c r="W416" s="50"/>
      <c r="X416" s="50"/>
      <c r="Y416" s="78"/>
    </row>
    <row r="417" spans="13:25" x14ac:dyDescent="0.3">
      <c r="M417" s="36"/>
      <c r="N417" s="50"/>
      <c r="O417" s="50"/>
      <c r="P417" s="50"/>
      <c r="Q417" s="50"/>
      <c r="R417" s="50"/>
      <c r="S417" s="50"/>
      <c r="T417" s="50"/>
      <c r="U417" s="50"/>
      <c r="V417" s="50"/>
      <c r="W417" s="50"/>
      <c r="X417" s="50"/>
      <c r="Y417" s="78"/>
    </row>
    <row r="418" spans="13:25" x14ac:dyDescent="0.3">
      <c r="M418" s="36"/>
      <c r="N418" s="50"/>
      <c r="O418" s="50"/>
      <c r="P418" s="50"/>
      <c r="Q418" s="50"/>
      <c r="R418" s="50"/>
      <c r="S418" s="50"/>
      <c r="T418" s="50"/>
      <c r="U418" s="50"/>
      <c r="V418" s="50"/>
      <c r="W418" s="50"/>
      <c r="X418" s="50"/>
      <c r="Y418" s="78"/>
    </row>
    <row r="419" spans="13:25" x14ac:dyDescent="0.3">
      <c r="M419" s="36"/>
      <c r="N419" s="50"/>
      <c r="O419" s="50"/>
      <c r="P419" s="50"/>
      <c r="Q419" s="50"/>
      <c r="R419" s="50"/>
      <c r="S419" s="50"/>
      <c r="T419" s="50"/>
      <c r="U419" s="50"/>
      <c r="V419" s="50"/>
      <c r="W419" s="50"/>
      <c r="X419" s="50"/>
      <c r="Y419" s="78"/>
    </row>
    <row r="420" spans="13:25" x14ac:dyDescent="0.3">
      <c r="M420" s="36"/>
      <c r="N420" s="50"/>
      <c r="O420" s="50"/>
      <c r="P420" s="50"/>
      <c r="Q420" s="50"/>
      <c r="R420" s="50"/>
      <c r="S420" s="50"/>
      <c r="T420" s="50"/>
      <c r="U420" s="50"/>
      <c r="V420" s="50"/>
      <c r="W420" s="50"/>
      <c r="X420" s="50"/>
      <c r="Y420" s="78"/>
    </row>
    <row r="421" spans="13:25" x14ac:dyDescent="0.3">
      <c r="M421" s="36"/>
      <c r="N421" s="50"/>
      <c r="O421" s="50"/>
      <c r="P421" s="50"/>
      <c r="Q421" s="50"/>
      <c r="R421" s="50"/>
      <c r="S421" s="50"/>
      <c r="T421" s="50"/>
      <c r="U421" s="50"/>
      <c r="V421" s="50"/>
      <c r="W421" s="50"/>
      <c r="X421" s="50"/>
      <c r="Y421" s="78"/>
    </row>
    <row r="422" spans="13:25" x14ac:dyDescent="0.3">
      <c r="M422" s="36"/>
      <c r="N422" s="50"/>
      <c r="O422" s="50"/>
      <c r="P422" s="50"/>
      <c r="Q422" s="50"/>
      <c r="R422" s="50"/>
      <c r="S422" s="50"/>
      <c r="T422" s="50"/>
      <c r="U422" s="50"/>
      <c r="V422" s="50"/>
      <c r="W422" s="50"/>
      <c r="X422" s="50"/>
      <c r="Y422" s="78"/>
    </row>
    <row r="423" spans="13:25" x14ac:dyDescent="0.3">
      <c r="M423" s="36"/>
      <c r="N423" s="50"/>
      <c r="O423" s="50"/>
      <c r="P423" s="50"/>
      <c r="Q423" s="50"/>
      <c r="R423" s="50"/>
      <c r="S423" s="50"/>
      <c r="T423" s="50"/>
      <c r="U423" s="50"/>
      <c r="V423" s="50"/>
      <c r="W423" s="50"/>
      <c r="X423" s="50"/>
      <c r="Y423" s="78"/>
    </row>
    <row r="424" spans="13:25" x14ac:dyDescent="0.3">
      <c r="M424" s="36"/>
      <c r="N424" s="50"/>
      <c r="O424" s="50"/>
      <c r="P424" s="50"/>
      <c r="Q424" s="50"/>
      <c r="R424" s="50"/>
      <c r="S424" s="50"/>
      <c r="T424" s="50"/>
      <c r="U424" s="50"/>
      <c r="V424" s="50"/>
      <c r="W424" s="50"/>
      <c r="X424" s="50"/>
      <c r="Y424" s="78"/>
    </row>
    <row r="425" spans="13:25" x14ac:dyDescent="0.3">
      <c r="M425" s="36"/>
      <c r="N425" s="50"/>
      <c r="O425" s="50"/>
      <c r="P425" s="50"/>
      <c r="Q425" s="50"/>
      <c r="R425" s="50"/>
      <c r="S425" s="50"/>
      <c r="T425" s="50"/>
      <c r="U425" s="50"/>
      <c r="V425" s="50"/>
      <c r="W425" s="50"/>
      <c r="X425" s="50"/>
      <c r="Y425" s="78"/>
    </row>
    <row r="426" spans="13:25" x14ac:dyDescent="0.3">
      <c r="M426" s="36"/>
      <c r="N426" s="50"/>
      <c r="O426" s="50"/>
      <c r="P426" s="50"/>
      <c r="Q426" s="50"/>
      <c r="R426" s="50"/>
      <c r="S426" s="50"/>
      <c r="T426" s="50"/>
      <c r="U426" s="50"/>
      <c r="V426" s="50"/>
      <c r="W426" s="50"/>
      <c r="X426" s="50"/>
      <c r="Y426" s="78"/>
    </row>
    <row r="427" spans="13:25" x14ac:dyDescent="0.3">
      <c r="M427" s="36"/>
      <c r="N427" s="50"/>
      <c r="O427" s="50"/>
      <c r="P427" s="50"/>
      <c r="Q427" s="50"/>
      <c r="R427" s="50"/>
      <c r="S427" s="50"/>
      <c r="T427" s="50"/>
      <c r="U427" s="50"/>
      <c r="V427" s="50"/>
      <c r="W427" s="50"/>
      <c r="X427" s="50"/>
      <c r="Y427" s="78"/>
    </row>
    <row r="428" spans="13:25" x14ac:dyDescent="0.3">
      <c r="M428" s="36"/>
      <c r="N428" s="50"/>
      <c r="O428" s="50"/>
      <c r="P428" s="50"/>
      <c r="Q428" s="50"/>
      <c r="R428" s="50"/>
      <c r="S428" s="50"/>
      <c r="T428" s="50"/>
      <c r="U428" s="50"/>
      <c r="V428" s="50"/>
      <c r="W428" s="50"/>
      <c r="X428" s="50"/>
      <c r="Y428" s="78"/>
    </row>
    <row r="429" spans="13:25" x14ac:dyDescent="0.3">
      <c r="M429" s="36"/>
      <c r="N429" s="50"/>
      <c r="O429" s="50"/>
      <c r="P429" s="50"/>
      <c r="Q429" s="50"/>
      <c r="R429" s="50"/>
      <c r="S429" s="50"/>
      <c r="T429" s="50"/>
      <c r="U429" s="50"/>
      <c r="V429" s="50"/>
      <c r="W429" s="50"/>
      <c r="X429" s="50"/>
      <c r="Y429" s="78"/>
    </row>
    <row r="430" spans="13:25" x14ac:dyDescent="0.3">
      <c r="M430" s="36"/>
      <c r="N430" s="50"/>
      <c r="O430" s="50"/>
      <c r="P430" s="50"/>
      <c r="Q430" s="50"/>
      <c r="R430" s="50"/>
      <c r="S430" s="50"/>
      <c r="T430" s="50"/>
      <c r="U430" s="50"/>
      <c r="V430" s="50"/>
      <c r="W430" s="50"/>
      <c r="X430" s="50"/>
      <c r="Y430" s="78"/>
    </row>
    <row r="431" spans="13:25" x14ac:dyDescent="0.3">
      <c r="M431" s="36"/>
      <c r="N431" s="50"/>
      <c r="O431" s="50"/>
      <c r="P431" s="50"/>
      <c r="Q431" s="50"/>
      <c r="R431" s="50"/>
      <c r="S431" s="50"/>
      <c r="T431" s="50"/>
      <c r="U431" s="50"/>
      <c r="V431" s="50"/>
      <c r="W431" s="50"/>
      <c r="X431" s="50"/>
      <c r="Y431" s="78"/>
    </row>
    <row r="432" spans="13:25" x14ac:dyDescent="0.3">
      <c r="M432" s="36"/>
      <c r="N432" s="50"/>
      <c r="O432" s="50"/>
      <c r="P432" s="50"/>
      <c r="Q432" s="50"/>
      <c r="R432" s="50"/>
      <c r="S432" s="50"/>
      <c r="T432" s="50"/>
      <c r="U432" s="50"/>
      <c r="V432" s="50"/>
      <c r="W432" s="50"/>
      <c r="X432" s="50"/>
      <c r="Y432" s="78"/>
    </row>
    <row r="433" spans="13:25" x14ac:dyDescent="0.3">
      <c r="M433" s="36"/>
      <c r="N433" s="50"/>
      <c r="O433" s="50"/>
      <c r="P433" s="50"/>
      <c r="Q433" s="50"/>
      <c r="R433" s="50"/>
      <c r="S433" s="50"/>
      <c r="T433" s="50"/>
      <c r="U433" s="50"/>
      <c r="V433" s="50"/>
      <c r="W433" s="50"/>
      <c r="X433" s="50"/>
      <c r="Y433" s="78"/>
    </row>
    <row r="434" spans="13:25" x14ac:dyDescent="0.3">
      <c r="M434" s="36"/>
      <c r="N434" s="50"/>
      <c r="O434" s="50"/>
      <c r="P434" s="50"/>
      <c r="Q434" s="50"/>
      <c r="R434" s="50"/>
      <c r="S434" s="50"/>
      <c r="T434" s="50"/>
      <c r="U434" s="50"/>
      <c r="V434" s="50"/>
      <c r="W434" s="50"/>
      <c r="X434" s="50"/>
      <c r="Y434" s="78"/>
    </row>
    <row r="435" spans="13:25" x14ac:dyDescent="0.3">
      <c r="M435" s="36"/>
      <c r="N435" s="50"/>
      <c r="O435" s="50"/>
      <c r="P435" s="50"/>
      <c r="Q435" s="50"/>
      <c r="R435" s="50"/>
      <c r="S435" s="50"/>
      <c r="T435" s="50"/>
      <c r="U435" s="50"/>
      <c r="V435" s="50"/>
      <c r="W435" s="50"/>
      <c r="X435" s="50"/>
      <c r="Y435" s="78"/>
    </row>
    <row r="436" spans="13:25" x14ac:dyDescent="0.3">
      <c r="M436" s="36"/>
      <c r="N436" s="50"/>
      <c r="O436" s="50"/>
      <c r="P436" s="50"/>
      <c r="Q436" s="50"/>
      <c r="R436" s="50"/>
      <c r="S436" s="50"/>
      <c r="T436" s="50"/>
      <c r="U436" s="50"/>
      <c r="V436" s="50"/>
      <c r="W436" s="50"/>
      <c r="X436" s="50"/>
      <c r="Y436" s="78"/>
    </row>
    <row r="437" spans="13:25" x14ac:dyDescent="0.3">
      <c r="M437" s="36"/>
      <c r="N437" s="50"/>
      <c r="O437" s="50"/>
      <c r="P437" s="50"/>
      <c r="Q437" s="50"/>
      <c r="R437" s="50"/>
      <c r="S437" s="50"/>
      <c r="T437" s="50"/>
      <c r="U437" s="50"/>
      <c r="V437" s="50"/>
      <c r="W437" s="50"/>
      <c r="X437" s="50"/>
      <c r="Y437" s="78"/>
    </row>
    <row r="438" spans="13:25" x14ac:dyDescent="0.3">
      <c r="M438" s="36"/>
      <c r="N438" s="50"/>
      <c r="O438" s="50"/>
      <c r="P438" s="50"/>
      <c r="Q438" s="50"/>
      <c r="R438" s="50"/>
      <c r="S438" s="50"/>
      <c r="T438" s="50"/>
      <c r="U438" s="50"/>
      <c r="V438" s="50"/>
      <c r="W438" s="50"/>
      <c r="X438" s="50"/>
      <c r="Y438" s="78"/>
    </row>
    <row r="439" spans="13:25" x14ac:dyDescent="0.3">
      <c r="M439" s="36"/>
      <c r="N439" s="50"/>
      <c r="O439" s="50"/>
      <c r="P439" s="50"/>
      <c r="Q439" s="50"/>
      <c r="R439" s="50"/>
      <c r="S439" s="50"/>
      <c r="T439" s="50"/>
      <c r="U439" s="50"/>
      <c r="V439" s="50"/>
      <c r="W439" s="50"/>
      <c r="X439" s="50"/>
      <c r="Y439" s="78"/>
    </row>
    <row r="440" spans="13:25" x14ac:dyDescent="0.3">
      <c r="M440" s="36"/>
      <c r="N440" s="50"/>
      <c r="O440" s="50"/>
      <c r="P440" s="50"/>
      <c r="Q440" s="50"/>
      <c r="R440" s="50"/>
      <c r="S440" s="50"/>
      <c r="T440" s="50"/>
      <c r="U440" s="50"/>
      <c r="V440" s="50"/>
      <c r="W440" s="50"/>
      <c r="X440" s="50"/>
      <c r="Y440" s="78"/>
    </row>
    <row r="441" spans="13:25" x14ac:dyDescent="0.3">
      <c r="M441" s="36"/>
      <c r="N441" s="50"/>
      <c r="O441" s="50"/>
      <c r="P441" s="50"/>
      <c r="Q441" s="50"/>
      <c r="R441" s="50"/>
      <c r="S441" s="50"/>
      <c r="T441" s="50"/>
      <c r="U441" s="50"/>
      <c r="V441" s="50"/>
      <c r="W441" s="50"/>
      <c r="X441" s="50"/>
      <c r="Y441" s="78"/>
    </row>
    <row r="442" spans="13:25" x14ac:dyDescent="0.3">
      <c r="M442" s="36"/>
      <c r="N442" s="50"/>
      <c r="O442" s="50"/>
      <c r="P442" s="50"/>
      <c r="Q442" s="50"/>
      <c r="R442" s="50"/>
      <c r="S442" s="50"/>
      <c r="T442" s="50"/>
      <c r="U442" s="50"/>
      <c r="V442" s="50"/>
      <c r="W442" s="50"/>
      <c r="X442" s="50"/>
      <c r="Y442" s="78"/>
    </row>
    <row r="443" spans="13:25" x14ac:dyDescent="0.3">
      <c r="M443" s="36"/>
      <c r="N443" s="50"/>
      <c r="O443" s="50"/>
      <c r="P443" s="50"/>
      <c r="Q443" s="50"/>
      <c r="R443" s="50"/>
      <c r="S443" s="50"/>
      <c r="T443" s="50"/>
      <c r="U443" s="50"/>
      <c r="V443" s="50"/>
      <c r="W443" s="50"/>
      <c r="X443" s="50"/>
      <c r="Y443" s="78"/>
    </row>
    <row r="444" spans="13:25" x14ac:dyDescent="0.3">
      <c r="M444" s="36"/>
      <c r="N444" s="50"/>
      <c r="O444" s="50"/>
      <c r="P444" s="50"/>
      <c r="Q444" s="50"/>
      <c r="R444" s="50"/>
      <c r="S444" s="50"/>
      <c r="T444" s="50"/>
      <c r="U444" s="50"/>
      <c r="V444" s="50"/>
      <c r="W444" s="50"/>
      <c r="X444" s="50"/>
      <c r="Y444" s="78"/>
    </row>
    <row r="445" spans="13:25" x14ac:dyDescent="0.3">
      <c r="M445" s="36"/>
      <c r="N445" s="50"/>
      <c r="O445" s="50"/>
      <c r="P445" s="50"/>
      <c r="Q445" s="50"/>
      <c r="R445" s="50"/>
      <c r="S445" s="50"/>
      <c r="T445" s="50"/>
      <c r="U445" s="50"/>
      <c r="V445" s="50"/>
      <c r="W445" s="50"/>
      <c r="X445" s="50"/>
      <c r="Y445" s="78"/>
    </row>
    <row r="446" spans="13:25" x14ac:dyDescent="0.3">
      <c r="M446" s="36"/>
      <c r="N446" s="50"/>
      <c r="O446" s="50"/>
      <c r="P446" s="50"/>
      <c r="Q446" s="50"/>
      <c r="R446" s="50"/>
      <c r="S446" s="50"/>
      <c r="T446" s="50"/>
      <c r="U446" s="50"/>
      <c r="V446" s="50"/>
      <c r="W446" s="50"/>
      <c r="X446" s="50"/>
      <c r="Y446" s="78"/>
    </row>
    <row r="447" spans="13:25" x14ac:dyDescent="0.3">
      <c r="M447" s="36"/>
      <c r="N447" s="50"/>
      <c r="O447" s="50"/>
      <c r="P447" s="50"/>
      <c r="Q447" s="50"/>
      <c r="R447" s="50"/>
      <c r="S447" s="50"/>
      <c r="T447" s="50"/>
      <c r="U447" s="50"/>
      <c r="V447" s="50"/>
      <c r="W447" s="50"/>
      <c r="X447" s="50"/>
      <c r="Y447" s="78"/>
    </row>
    <row r="448" spans="13:25" x14ac:dyDescent="0.3">
      <c r="M448" s="36"/>
      <c r="N448" s="50"/>
      <c r="O448" s="50"/>
      <c r="P448" s="50"/>
      <c r="Q448" s="50"/>
      <c r="R448" s="50"/>
      <c r="S448" s="50"/>
      <c r="T448" s="50"/>
      <c r="U448" s="50"/>
      <c r="V448" s="50"/>
      <c r="W448" s="50"/>
      <c r="X448" s="50"/>
      <c r="Y448" s="78"/>
    </row>
    <row r="449" spans="13:25" x14ac:dyDescent="0.3">
      <c r="M449" s="36"/>
      <c r="N449" s="50"/>
      <c r="O449" s="50"/>
      <c r="P449" s="50"/>
      <c r="Q449" s="50"/>
      <c r="R449" s="50"/>
      <c r="S449" s="50"/>
      <c r="T449" s="50"/>
      <c r="U449" s="50"/>
      <c r="V449" s="50"/>
      <c r="W449" s="50"/>
      <c r="X449" s="50"/>
      <c r="Y449" s="78"/>
    </row>
    <row r="450" spans="13:25" x14ac:dyDescent="0.3">
      <c r="M450" s="36"/>
      <c r="N450" s="50"/>
      <c r="O450" s="50"/>
      <c r="P450" s="50"/>
      <c r="Q450" s="50"/>
      <c r="R450" s="50"/>
      <c r="S450" s="50"/>
      <c r="T450" s="50"/>
      <c r="U450" s="50"/>
      <c r="V450" s="50"/>
      <c r="W450" s="50"/>
      <c r="X450" s="50"/>
      <c r="Y450" s="78"/>
    </row>
    <row r="451" spans="13:25" x14ac:dyDescent="0.3">
      <c r="M451" s="36"/>
      <c r="N451" s="50"/>
      <c r="O451" s="50"/>
      <c r="P451" s="50"/>
      <c r="Q451" s="50"/>
      <c r="R451" s="50"/>
      <c r="S451" s="50"/>
      <c r="T451" s="50"/>
      <c r="U451" s="50"/>
      <c r="V451" s="50"/>
      <c r="W451" s="50"/>
      <c r="X451" s="50"/>
      <c r="Y451" s="78"/>
    </row>
    <row r="452" spans="13:25" x14ac:dyDescent="0.3">
      <c r="M452" s="36"/>
      <c r="N452" s="50"/>
      <c r="O452" s="50"/>
      <c r="P452" s="50"/>
      <c r="Q452" s="50"/>
      <c r="R452" s="50"/>
      <c r="S452" s="50"/>
      <c r="T452" s="50"/>
      <c r="U452" s="50"/>
      <c r="V452" s="50"/>
      <c r="W452" s="50"/>
      <c r="X452" s="50"/>
      <c r="Y452" s="78"/>
    </row>
    <row r="453" spans="13:25" x14ac:dyDescent="0.3">
      <c r="M453" s="36"/>
      <c r="N453" s="50"/>
      <c r="O453" s="50"/>
      <c r="P453" s="50"/>
      <c r="Q453" s="50"/>
      <c r="R453" s="50"/>
      <c r="S453" s="50"/>
      <c r="T453" s="50"/>
      <c r="U453" s="50"/>
      <c r="V453" s="50"/>
      <c r="W453" s="50"/>
      <c r="X453" s="50"/>
      <c r="Y453" s="78"/>
    </row>
    <row r="454" spans="13:25" x14ac:dyDescent="0.3">
      <c r="M454" s="36"/>
      <c r="N454" s="50"/>
      <c r="O454" s="50"/>
      <c r="P454" s="50"/>
      <c r="Q454" s="50"/>
      <c r="R454" s="50"/>
      <c r="S454" s="50"/>
      <c r="T454" s="50"/>
      <c r="U454" s="50"/>
      <c r="V454" s="50"/>
      <c r="W454" s="50"/>
      <c r="X454" s="50"/>
      <c r="Y454" s="78"/>
    </row>
    <row r="455" spans="13:25" x14ac:dyDescent="0.3">
      <c r="M455" s="36"/>
      <c r="N455" s="50"/>
      <c r="O455" s="50"/>
      <c r="P455" s="50"/>
      <c r="Q455" s="50"/>
      <c r="R455" s="50"/>
      <c r="S455" s="50"/>
      <c r="T455" s="50"/>
      <c r="U455" s="50"/>
      <c r="V455" s="50"/>
      <c r="W455" s="50"/>
      <c r="X455" s="50"/>
      <c r="Y455" s="78"/>
    </row>
    <row r="456" spans="13:25" x14ac:dyDescent="0.3">
      <c r="M456" s="36"/>
      <c r="N456" s="50"/>
      <c r="O456" s="50"/>
      <c r="P456" s="50"/>
      <c r="Q456" s="50"/>
      <c r="R456" s="50"/>
      <c r="S456" s="50"/>
      <c r="T456" s="50"/>
      <c r="U456" s="50"/>
      <c r="V456" s="50"/>
      <c r="W456" s="50"/>
      <c r="X456" s="50"/>
      <c r="Y456" s="78"/>
    </row>
    <row r="457" spans="13:25" x14ac:dyDescent="0.3">
      <c r="M457" s="36"/>
      <c r="N457" s="50"/>
      <c r="O457" s="50"/>
      <c r="P457" s="50"/>
      <c r="Q457" s="50"/>
      <c r="R457" s="50"/>
      <c r="S457" s="50"/>
      <c r="T457" s="50"/>
      <c r="U457" s="50"/>
      <c r="V457" s="50"/>
      <c r="W457" s="50"/>
      <c r="X457" s="50"/>
      <c r="Y457" s="78"/>
    </row>
    <row r="458" spans="13:25" x14ac:dyDescent="0.3">
      <c r="M458" s="36"/>
      <c r="N458" s="50"/>
      <c r="O458" s="50"/>
      <c r="P458" s="50"/>
      <c r="Q458" s="50"/>
      <c r="R458" s="50"/>
      <c r="S458" s="50"/>
      <c r="T458" s="50"/>
      <c r="U458" s="50"/>
      <c r="V458" s="50"/>
      <c r="W458" s="50"/>
      <c r="X458" s="50"/>
      <c r="Y458" s="78"/>
    </row>
    <row r="459" spans="13:25" x14ac:dyDescent="0.3">
      <c r="M459" s="36"/>
      <c r="N459" s="50"/>
      <c r="O459" s="50"/>
      <c r="P459" s="50"/>
      <c r="Q459" s="50"/>
      <c r="R459" s="50"/>
      <c r="S459" s="50"/>
      <c r="T459" s="50"/>
      <c r="U459" s="50"/>
      <c r="V459" s="50"/>
      <c r="W459" s="50"/>
      <c r="X459" s="50"/>
      <c r="Y459" s="78"/>
    </row>
    <row r="460" spans="13:25" x14ac:dyDescent="0.3">
      <c r="M460" s="36"/>
      <c r="N460" s="50"/>
      <c r="O460" s="50"/>
      <c r="P460" s="50"/>
      <c r="Q460" s="50"/>
      <c r="R460" s="50"/>
      <c r="S460" s="50"/>
      <c r="T460" s="50"/>
      <c r="U460" s="50"/>
      <c r="V460" s="50"/>
      <c r="W460" s="50"/>
      <c r="X460" s="50"/>
      <c r="Y460" s="78"/>
    </row>
    <row r="461" spans="13:25" x14ac:dyDescent="0.3">
      <c r="M461" s="36"/>
      <c r="N461" s="50"/>
      <c r="O461" s="50"/>
      <c r="P461" s="50"/>
      <c r="Q461" s="50"/>
      <c r="R461" s="50"/>
      <c r="S461" s="50"/>
      <c r="T461" s="50"/>
      <c r="U461" s="50"/>
      <c r="V461" s="50"/>
      <c r="W461" s="50"/>
      <c r="X461" s="50"/>
      <c r="Y461" s="78"/>
    </row>
    <row r="462" spans="13:25" x14ac:dyDescent="0.3">
      <c r="M462" s="36"/>
      <c r="N462" s="50"/>
      <c r="O462" s="50"/>
      <c r="P462" s="50"/>
      <c r="Q462" s="50"/>
      <c r="R462" s="50"/>
      <c r="S462" s="50"/>
      <c r="T462" s="50"/>
      <c r="U462" s="50"/>
      <c r="V462" s="50"/>
      <c r="W462" s="50"/>
      <c r="X462" s="50"/>
      <c r="Y462" s="78"/>
    </row>
    <row r="463" spans="13:25" x14ac:dyDescent="0.3">
      <c r="M463" s="36"/>
      <c r="N463" s="50"/>
      <c r="O463" s="50"/>
      <c r="P463" s="50"/>
      <c r="Q463" s="50"/>
      <c r="R463" s="50"/>
      <c r="S463" s="50"/>
      <c r="T463" s="50"/>
      <c r="U463" s="50"/>
      <c r="V463" s="50"/>
      <c r="W463" s="50"/>
      <c r="X463" s="50"/>
      <c r="Y463" s="78"/>
    </row>
    <row r="464" spans="13:25" x14ac:dyDescent="0.3">
      <c r="M464" s="36"/>
      <c r="N464" s="50"/>
      <c r="O464" s="50"/>
      <c r="P464" s="50"/>
      <c r="Q464" s="50"/>
      <c r="R464" s="50"/>
      <c r="S464" s="50"/>
      <c r="T464" s="50"/>
      <c r="U464" s="50"/>
      <c r="V464" s="50"/>
      <c r="W464" s="50"/>
      <c r="X464" s="50"/>
      <c r="Y464" s="78"/>
    </row>
    <row r="465" spans="13:25" x14ac:dyDescent="0.3">
      <c r="M465" s="36"/>
      <c r="N465" s="50"/>
      <c r="O465" s="50"/>
      <c r="P465" s="50"/>
      <c r="Q465" s="50"/>
      <c r="R465" s="50"/>
      <c r="S465" s="50"/>
      <c r="T465" s="50"/>
      <c r="U465" s="50"/>
      <c r="V465" s="50"/>
      <c r="W465" s="50"/>
      <c r="X465" s="50"/>
      <c r="Y465" s="78"/>
    </row>
    <row r="466" spans="13:25" x14ac:dyDescent="0.3">
      <c r="M466" s="36"/>
      <c r="N466" s="50"/>
      <c r="O466" s="50"/>
      <c r="P466" s="50"/>
      <c r="Q466" s="50"/>
      <c r="R466" s="50"/>
      <c r="S466" s="50"/>
      <c r="T466" s="50"/>
      <c r="U466" s="50"/>
      <c r="V466" s="50"/>
      <c r="W466" s="50"/>
      <c r="X466" s="50"/>
      <c r="Y466" s="78"/>
    </row>
    <row r="467" spans="13:25" x14ac:dyDescent="0.3">
      <c r="M467" s="36"/>
      <c r="N467" s="50"/>
      <c r="O467" s="50"/>
      <c r="P467" s="50"/>
      <c r="Q467" s="50"/>
      <c r="R467" s="50"/>
      <c r="S467" s="50"/>
      <c r="T467" s="50"/>
      <c r="U467" s="50"/>
      <c r="V467" s="50"/>
      <c r="W467" s="50"/>
      <c r="X467" s="50"/>
      <c r="Y467" s="78"/>
    </row>
    <row r="468" spans="13:25" x14ac:dyDescent="0.3">
      <c r="M468" s="36"/>
      <c r="N468" s="50"/>
      <c r="O468" s="50"/>
      <c r="P468" s="50"/>
      <c r="Q468" s="50"/>
      <c r="R468" s="50"/>
      <c r="S468" s="50"/>
      <c r="T468" s="50"/>
      <c r="U468" s="50"/>
      <c r="V468" s="50"/>
      <c r="W468" s="50"/>
      <c r="X468" s="50"/>
      <c r="Y468" s="78"/>
    </row>
    <row r="469" spans="13:25" x14ac:dyDescent="0.3">
      <c r="M469" s="36"/>
      <c r="N469" s="50"/>
      <c r="O469" s="50"/>
      <c r="P469" s="50"/>
      <c r="Q469" s="50"/>
      <c r="R469" s="50"/>
      <c r="S469" s="50"/>
      <c r="T469" s="50"/>
      <c r="U469" s="50"/>
      <c r="V469" s="50"/>
      <c r="W469" s="50"/>
      <c r="X469" s="50"/>
      <c r="Y469" s="78"/>
    </row>
    <row r="470" spans="13:25" x14ac:dyDescent="0.3">
      <c r="M470" s="36"/>
      <c r="N470" s="50"/>
      <c r="O470" s="50"/>
      <c r="P470" s="50"/>
      <c r="Q470" s="50"/>
      <c r="R470" s="50"/>
      <c r="S470" s="50"/>
      <c r="T470" s="50"/>
      <c r="U470" s="50"/>
      <c r="V470" s="50"/>
      <c r="W470" s="50"/>
      <c r="X470" s="50"/>
      <c r="Y470" s="78"/>
    </row>
    <row r="471" spans="13:25" x14ac:dyDescent="0.3">
      <c r="M471" s="36"/>
      <c r="N471" s="50"/>
      <c r="O471" s="50"/>
      <c r="P471" s="50"/>
      <c r="Q471" s="50"/>
      <c r="R471" s="50"/>
      <c r="S471" s="50"/>
      <c r="T471" s="50"/>
      <c r="U471" s="50"/>
      <c r="V471" s="50"/>
      <c r="W471" s="50"/>
      <c r="X471" s="50"/>
      <c r="Y471" s="78"/>
    </row>
    <row r="472" spans="13:25" x14ac:dyDescent="0.3">
      <c r="M472" s="36"/>
      <c r="N472" s="50"/>
      <c r="O472" s="50"/>
      <c r="P472" s="50"/>
      <c r="Q472" s="50"/>
      <c r="R472" s="50"/>
      <c r="S472" s="50"/>
      <c r="T472" s="50"/>
      <c r="U472" s="50"/>
      <c r="V472" s="50"/>
      <c r="W472" s="50"/>
      <c r="X472" s="50"/>
      <c r="Y472" s="78"/>
    </row>
    <row r="473" spans="13:25" x14ac:dyDescent="0.3">
      <c r="M473" s="36"/>
      <c r="N473" s="50"/>
      <c r="O473" s="50"/>
      <c r="P473" s="50"/>
      <c r="Q473" s="50"/>
      <c r="R473" s="50"/>
      <c r="S473" s="50"/>
      <c r="T473" s="50"/>
      <c r="U473" s="50"/>
      <c r="V473" s="50"/>
      <c r="W473" s="50"/>
      <c r="X473" s="50"/>
      <c r="Y473" s="78"/>
    </row>
    <row r="474" spans="13:25" x14ac:dyDescent="0.3">
      <c r="M474" s="36"/>
      <c r="N474" s="50"/>
      <c r="O474" s="50"/>
      <c r="P474" s="50"/>
      <c r="Q474" s="50"/>
      <c r="R474" s="50"/>
      <c r="S474" s="50"/>
      <c r="T474" s="50"/>
      <c r="U474" s="50"/>
      <c r="V474" s="50"/>
      <c r="W474" s="50"/>
      <c r="X474" s="50"/>
      <c r="Y474" s="78"/>
    </row>
    <row r="475" spans="13:25" x14ac:dyDescent="0.3">
      <c r="M475" s="36"/>
      <c r="N475" s="50"/>
      <c r="O475" s="50"/>
      <c r="P475" s="50"/>
      <c r="Q475" s="50"/>
      <c r="R475" s="50"/>
      <c r="S475" s="50"/>
      <c r="T475" s="50"/>
      <c r="U475" s="50"/>
      <c r="V475" s="50"/>
      <c r="W475" s="50"/>
      <c r="X475" s="50"/>
      <c r="Y475" s="78"/>
    </row>
    <row r="476" spans="13:25" x14ac:dyDescent="0.3">
      <c r="M476" s="36"/>
      <c r="N476" s="50"/>
      <c r="O476" s="50"/>
      <c r="P476" s="50"/>
      <c r="Q476" s="50"/>
      <c r="R476" s="50"/>
      <c r="S476" s="50"/>
      <c r="T476" s="50"/>
      <c r="U476" s="50"/>
      <c r="V476" s="50"/>
      <c r="W476" s="50"/>
      <c r="X476" s="50"/>
      <c r="Y476" s="78"/>
    </row>
    <row r="477" spans="13:25" x14ac:dyDescent="0.3">
      <c r="M477" s="36"/>
      <c r="N477" s="50"/>
      <c r="O477" s="50"/>
      <c r="P477" s="50"/>
      <c r="Q477" s="50"/>
      <c r="R477" s="50"/>
      <c r="S477" s="50"/>
      <c r="T477" s="50"/>
      <c r="U477" s="50"/>
      <c r="V477" s="50"/>
      <c r="W477" s="50"/>
      <c r="X477" s="50"/>
      <c r="Y477" s="78"/>
    </row>
    <row r="478" spans="13:25" x14ac:dyDescent="0.3">
      <c r="M478" s="36"/>
      <c r="N478" s="50"/>
      <c r="O478" s="50"/>
      <c r="P478" s="50"/>
      <c r="Q478" s="50"/>
      <c r="R478" s="50"/>
      <c r="S478" s="50"/>
      <c r="T478" s="50"/>
      <c r="U478" s="50"/>
      <c r="V478" s="50"/>
      <c r="W478" s="50"/>
      <c r="X478" s="50"/>
      <c r="Y478" s="78"/>
    </row>
    <row r="479" spans="13:25" x14ac:dyDescent="0.3">
      <c r="M479" s="36"/>
      <c r="N479" s="50"/>
      <c r="O479" s="50"/>
      <c r="P479" s="50"/>
      <c r="Q479" s="50"/>
      <c r="R479" s="50"/>
      <c r="S479" s="50"/>
      <c r="T479" s="50"/>
      <c r="U479" s="50"/>
      <c r="V479" s="50"/>
      <c r="W479" s="50"/>
      <c r="X479" s="50"/>
      <c r="Y479" s="78"/>
    </row>
    <row r="480" spans="13:25" x14ac:dyDescent="0.3">
      <c r="M480" s="36"/>
      <c r="N480" s="50"/>
      <c r="O480" s="50"/>
      <c r="P480" s="50"/>
      <c r="Q480" s="50"/>
      <c r="R480" s="50"/>
      <c r="S480" s="50"/>
      <c r="T480" s="50"/>
      <c r="U480" s="50"/>
      <c r="V480" s="50"/>
      <c r="W480" s="50"/>
      <c r="X480" s="50"/>
      <c r="Y480" s="78"/>
    </row>
    <row r="481" spans="13:25" x14ac:dyDescent="0.3">
      <c r="M481" s="36"/>
      <c r="N481" s="50"/>
      <c r="O481" s="50"/>
      <c r="P481" s="50"/>
      <c r="Q481" s="50"/>
      <c r="R481" s="50"/>
      <c r="S481" s="50"/>
      <c r="T481" s="50"/>
      <c r="U481" s="50"/>
      <c r="V481" s="50"/>
      <c r="W481" s="50"/>
      <c r="X481" s="50"/>
      <c r="Y481" s="78"/>
    </row>
    <row r="482" spans="13:25" x14ac:dyDescent="0.3">
      <c r="M482" s="36"/>
      <c r="N482" s="50"/>
      <c r="O482" s="50"/>
      <c r="P482" s="50"/>
      <c r="Q482" s="50"/>
      <c r="R482" s="50"/>
      <c r="S482" s="50"/>
      <c r="T482" s="50"/>
      <c r="U482" s="50"/>
      <c r="V482" s="50"/>
      <c r="W482" s="50"/>
      <c r="X482" s="50"/>
      <c r="Y482" s="78"/>
    </row>
    <row r="483" spans="13:25" x14ac:dyDescent="0.3">
      <c r="M483" s="36"/>
      <c r="N483" s="50"/>
      <c r="O483" s="50"/>
      <c r="P483" s="50"/>
      <c r="Q483" s="50"/>
      <c r="R483" s="50"/>
      <c r="S483" s="50"/>
      <c r="T483" s="50"/>
      <c r="U483" s="50"/>
      <c r="V483" s="50"/>
      <c r="W483" s="50"/>
      <c r="X483" s="50"/>
      <c r="Y483" s="78"/>
    </row>
    <row r="484" spans="13:25" x14ac:dyDescent="0.3">
      <c r="M484" s="36"/>
      <c r="N484" s="50"/>
      <c r="O484" s="50"/>
      <c r="P484" s="50"/>
      <c r="Q484" s="50"/>
      <c r="R484" s="50"/>
      <c r="S484" s="50"/>
      <c r="T484" s="50"/>
      <c r="U484" s="50"/>
      <c r="V484" s="50"/>
      <c r="W484" s="50"/>
      <c r="X484" s="50"/>
      <c r="Y484" s="78"/>
    </row>
    <row r="485" spans="13:25" x14ac:dyDescent="0.3">
      <c r="M485" s="36"/>
      <c r="N485" s="50"/>
      <c r="O485" s="50"/>
      <c r="P485" s="50"/>
      <c r="Q485" s="50"/>
      <c r="R485" s="50"/>
      <c r="S485" s="50"/>
      <c r="T485" s="50"/>
      <c r="U485" s="50"/>
      <c r="V485" s="50"/>
      <c r="W485" s="50"/>
      <c r="X485" s="50"/>
      <c r="Y485" s="78"/>
    </row>
    <row r="486" spans="13:25" x14ac:dyDescent="0.3">
      <c r="M486" s="36"/>
      <c r="N486" s="50"/>
      <c r="O486" s="50"/>
      <c r="P486" s="50"/>
      <c r="Q486" s="50"/>
      <c r="R486" s="50"/>
      <c r="S486" s="50"/>
      <c r="T486" s="50"/>
      <c r="U486" s="50"/>
      <c r="V486" s="50"/>
      <c r="W486" s="50"/>
      <c r="X486" s="50"/>
      <c r="Y486" s="78"/>
    </row>
    <row r="487" spans="13:25" x14ac:dyDescent="0.3">
      <c r="M487" s="36"/>
      <c r="N487" s="50"/>
      <c r="O487" s="50"/>
      <c r="P487" s="50"/>
      <c r="Q487" s="50"/>
      <c r="R487" s="50"/>
      <c r="S487" s="50"/>
      <c r="T487" s="50"/>
      <c r="U487" s="50"/>
      <c r="V487" s="50"/>
      <c r="W487" s="50"/>
      <c r="X487" s="50"/>
      <c r="Y487" s="78"/>
    </row>
    <row r="488" spans="13:25" x14ac:dyDescent="0.3">
      <c r="M488" s="36"/>
      <c r="N488" s="50"/>
      <c r="O488" s="50"/>
      <c r="P488" s="50"/>
      <c r="Q488" s="50"/>
      <c r="R488" s="50"/>
      <c r="S488" s="50"/>
      <c r="T488" s="50"/>
      <c r="U488" s="50"/>
      <c r="V488" s="50"/>
      <c r="W488" s="50"/>
      <c r="X488" s="50"/>
      <c r="Y488" s="78"/>
    </row>
    <row r="489" spans="13:25" x14ac:dyDescent="0.3">
      <c r="M489" s="36"/>
      <c r="N489" s="50"/>
      <c r="O489" s="50"/>
      <c r="P489" s="50"/>
      <c r="Q489" s="50"/>
      <c r="R489" s="50"/>
      <c r="S489" s="50"/>
      <c r="T489" s="50"/>
      <c r="U489" s="50"/>
      <c r="V489" s="50"/>
      <c r="W489" s="50"/>
      <c r="X489" s="50"/>
      <c r="Y489" s="78"/>
    </row>
    <row r="490" spans="13:25" x14ac:dyDescent="0.3">
      <c r="M490" s="36"/>
      <c r="N490" s="50"/>
      <c r="O490" s="50"/>
      <c r="P490" s="50"/>
      <c r="Q490" s="50"/>
      <c r="R490" s="50"/>
      <c r="S490" s="50"/>
      <c r="T490" s="50"/>
      <c r="U490" s="50"/>
      <c r="V490" s="50"/>
      <c r="W490" s="50"/>
      <c r="X490" s="50"/>
      <c r="Y490" s="78"/>
    </row>
    <row r="491" spans="13:25" x14ac:dyDescent="0.3">
      <c r="M491" s="36"/>
      <c r="N491" s="50"/>
      <c r="O491" s="50"/>
      <c r="P491" s="50"/>
      <c r="Q491" s="50"/>
      <c r="R491" s="50"/>
      <c r="S491" s="50"/>
      <c r="T491" s="50"/>
      <c r="U491" s="50"/>
      <c r="V491" s="50"/>
      <c r="W491" s="50"/>
      <c r="X491" s="50"/>
      <c r="Y491" s="78"/>
    </row>
    <row r="492" spans="13:25" x14ac:dyDescent="0.3">
      <c r="M492" s="36"/>
      <c r="N492" s="50"/>
      <c r="O492" s="50"/>
      <c r="P492" s="50"/>
      <c r="Q492" s="50"/>
      <c r="R492" s="50"/>
      <c r="S492" s="50"/>
      <c r="T492" s="50"/>
      <c r="U492" s="50"/>
      <c r="V492" s="50"/>
      <c r="W492" s="50"/>
      <c r="X492" s="50"/>
      <c r="Y492" s="78"/>
    </row>
    <row r="493" spans="13:25" x14ac:dyDescent="0.3">
      <c r="M493" s="36"/>
      <c r="N493" s="50"/>
      <c r="O493" s="50"/>
      <c r="P493" s="50"/>
      <c r="Q493" s="50"/>
      <c r="R493" s="50"/>
      <c r="S493" s="50"/>
      <c r="T493" s="50"/>
      <c r="U493" s="50"/>
      <c r="V493" s="50"/>
      <c r="W493" s="50"/>
      <c r="X493" s="50"/>
      <c r="Y493" s="78"/>
    </row>
    <row r="494" spans="13:25" x14ac:dyDescent="0.3">
      <c r="M494" s="36"/>
      <c r="N494" s="50"/>
      <c r="O494" s="50"/>
      <c r="P494" s="50"/>
      <c r="Q494" s="50"/>
      <c r="R494" s="50"/>
      <c r="S494" s="50"/>
      <c r="T494" s="50"/>
      <c r="U494" s="50"/>
      <c r="V494" s="50"/>
      <c r="W494" s="50"/>
      <c r="X494" s="50"/>
      <c r="Y494" s="78"/>
    </row>
    <row r="495" spans="13:25" x14ac:dyDescent="0.3">
      <c r="M495" s="36"/>
      <c r="N495" s="50"/>
      <c r="O495" s="50"/>
      <c r="P495" s="50"/>
      <c r="Q495" s="50"/>
      <c r="R495" s="50"/>
      <c r="S495" s="50"/>
      <c r="T495" s="50"/>
      <c r="U495" s="50"/>
      <c r="V495" s="50"/>
      <c r="W495" s="50"/>
      <c r="X495" s="50"/>
      <c r="Y495" s="78"/>
    </row>
    <row r="496" spans="13:25" x14ac:dyDescent="0.3">
      <c r="M496" s="36"/>
      <c r="N496" s="50"/>
      <c r="O496" s="50"/>
      <c r="P496" s="50"/>
      <c r="Q496" s="50"/>
      <c r="R496" s="50"/>
      <c r="S496" s="50"/>
      <c r="T496" s="50"/>
      <c r="U496" s="50"/>
      <c r="V496" s="50"/>
      <c r="W496" s="50"/>
      <c r="X496" s="50"/>
      <c r="Y496" s="78"/>
    </row>
    <row r="497" spans="13:25" x14ac:dyDescent="0.3">
      <c r="M497" s="36"/>
      <c r="N497" s="50"/>
      <c r="O497" s="50"/>
      <c r="P497" s="50"/>
      <c r="Q497" s="50"/>
      <c r="R497" s="50"/>
      <c r="S497" s="50"/>
      <c r="T497" s="50"/>
      <c r="U497" s="50"/>
      <c r="V497" s="50"/>
      <c r="W497" s="50"/>
      <c r="X497" s="50"/>
      <c r="Y497" s="78"/>
    </row>
    <row r="498" spans="13:25" x14ac:dyDescent="0.3">
      <c r="M498" s="36"/>
      <c r="N498" s="50"/>
      <c r="O498" s="50"/>
      <c r="P498" s="50"/>
      <c r="Q498" s="50"/>
      <c r="R498" s="50"/>
      <c r="S498" s="50"/>
      <c r="T498" s="50"/>
      <c r="U498" s="50"/>
      <c r="V498" s="50"/>
      <c r="W498" s="50"/>
      <c r="X498" s="50"/>
      <c r="Y498" s="78"/>
    </row>
    <row r="499" spans="13:25" x14ac:dyDescent="0.3">
      <c r="M499" s="36"/>
      <c r="N499" s="50"/>
      <c r="O499" s="50"/>
      <c r="P499" s="50"/>
      <c r="Q499" s="50"/>
      <c r="R499" s="50"/>
      <c r="S499" s="50"/>
      <c r="T499" s="50"/>
      <c r="U499" s="50"/>
      <c r="V499" s="50"/>
      <c r="W499" s="50"/>
      <c r="X499" s="50"/>
      <c r="Y499" s="78"/>
    </row>
    <row r="500" spans="13:25" x14ac:dyDescent="0.3">
      <c r="M500" s="36"/>
      <c r="N500" s="50"/>
      <c r="O500" s="50"/>
      <c r="P500" s="50"/>
      <c r="Q500" s="50"/>
      <c r="R500" s="50"/>
      <c r="S500" s="50"/>
      <c r="T500" s="50"/>
      <c r="U500" s="50"/>
      <c r="V500" s="50"/>
      <c r="W500" s="50"/>
      <c r="X500" s="50"/>
      <c r="Y500" s="78"/>
    </row>
    <row r="501" spans="13:25" x14ac:dyDescent="0.3">
      <c r="M501" s="36"/>
      <c r="N501" s="50"/>
      <c r="O501" s="50"/>
      <c r="P501" s="50"/>
      <c r="Q501" s="50"/>
      <c r="R501" s="50"/>
      <c r="S501" s="50"/>
      <c r="T501" s="50"/>
      <c r="U501" s="50"/>
      <c r="V501" s="50"/>
      <c r="W501" s="50"/>
      <c r="X501" s="50"/>
      <c r="Y501" s="78"/>
    </row>
    <row r="502" spans="13:25" x14ac:dyDescent="0.3">
      <c r="M502" s="36"/>
      <c r="N502" s="50"/>
      <c r="O502" s="50"/>
      <c r="P502" s="50"/>
      <c r="Q502" s="50"/>
      <c r="R502" s="50"/>
      <c r="S502" s="50"/>
      <c r="T502" s="50"/>
      <c r="U502" s="50"/>
      <c r="V502" s="50"/>
      <c r="W502" s="50"/>
      <c r="X502" s="50"/>
      <c r="Y502" s="78"/>
    </row>
    <row r="503" spans="13:25" x14ac:dyDescent="0.3">
      <c r="M503" s="36"/>
      <c r="N503" s="50"/>
      <c r="O503" s="50"/>
      <c r="P503" s="50"/>
      <c r="Q503" s="50"/>
      <c r="R503" s="50"/>
      <c r="S503" s="50"/>
      <c r="T503" s="50"/>
      <c r="U503" s="50"/>
      <c r="V503" s="50"/>
      <c r="W503" s="50"/>
      <c r="X503" s="50"/>
      <c r="Y503" s="78"/>
    </row>
    <row r="504" spans="13:25" x14ac:dyDescent="0.3">
      <c r="M504" s="36"/>
      <c r="N504" s="50"/>
      <c r="O504" s="50"/>
      <c r="P504" s="50"/>
      <c r="Q504" s="50"/>
      <c r="R504" s="50"/>
      <c r="S504" s="50"/>
      <c r="T504" s="50"/>
      <c r="U504" s="50"/>
      <c r="V504" s="50"/>
      <c r="W504" s="50"/>
      <c r="X504" s="50"/>
      <c r="Y504" s="78"/>
    </row>
    <row r="505" spans="13:25" x14ac:dyDescent="0.3">
      <c r="M505" s="36"/>
      <c r="N505" s="50"/>
      <c r="O505" s="50"/>
      <c r="P505" s="50"/>
      <c r="Q505" s="50"/>
      <c r="R505" s="50"/>
      <c r="S505" s="50"/>
      <c r="T505" s="50"/>
      <c r="U505" s="50"/>
      <c r="V505" s="50"/>
      <c r="W505" s="50"/>
      <c r="X505" s="50"/>
      <c r="Y505" s="78"/>
    </row>
    <row r="506" spans="13:25" x14ac:dyDescent="0.3">
      <c r="M506" s="36"/>
      <c r="N506" s="50"/>
      <c r="O506" s="50"/>
      <c r="P506" s="50"/>
      <c r="Q506" s="50"/>
      <c r="R506" s="50"/>
      <c r="S506" s="50"/>
      <c r="T506" s="50"/>
      <c r="U506" s="50"/>
      <c r="V506" s="50"/>
      <c r="W506" s="50"/>
      <c r="X506" s="50"/>
      <c r="Y506" s="78"/>
    </row>
    <row r="507" spans="13:25" x14ac:dyDescent="0.3">
      <c r="M507" s="36"/>
      <c r="N507" s="50"/>
      <c r="O507" s="50"/>
      <c r="P507" s="50"/>
      <c r="Q507" s="50"/>
      <c r="R507" s="50"/>
      <c r="S507" s="50"/>
      <c r="T507" s="50"/>
      <c r="U507" s="50"/>
      <c r="V507" s="50"/>
      <c r="W507" s="50"/>
      <c r="X507" s="50"/>
      <c r="Y507" s="78"/>
    </row>
    <row r="508" spans="13:25" x14ac:dyDescent="0.3">
      <c r="M508" s="36"/>
      <c r="N508" s="50"/>
      <c r="O508" s="50"/>
      <c r="P508" s="50"/>
      <c r="Q508" s="50"/>
      <c r="R508" s="50"/>
      <c r="S508" s="50"/>
      <c r="T508" s="50"/>
      <c r="U508" s="50"/>
      <c r="V508" s="50"/>
      <c r="W508" s="50"/>
      <c r="X508" s="50"/>
      <c r="Y508" s="78"/>
    </row>
    <row r="509" spans="13:25" x14ac:dyDescent="0.3">
      <c r="M509" s="36"/>
      <c r="N509" s="50"/>
      <c r="O509" s="50"/>
      <c r="P509" s="50"/>
      <c r="Q509" s="50"/>
      <c r="R509" s="50"/>
      <c r="S509" s="50"/>
      <c r="T509" s="50"/>
      <c r="U509" s="50"/>
      <c r="V509" s="50"/>
      <c r="W509" s="50"/>
      <c r="X509" s="50"/>
      <c r="Y509" s="78"/>
    </row>
    <row r="510" spans="13:25" x14ac:dyDescent="0.3">
      <c r="M510" s="36"/>
      <c r="N510" s="50"/>
      <c r="O510" s="50"/>
      <c r="P510" s="50"/>
      <c r="Q510" s="50"/>
      <c r="R510" s="50"/>
      <c r="S510" s="50"/>
      <c r="T510" s="50"/>
      <c r="U510" s="50"/>
      <c r="V510" s="50"/>
      <c r="W510" s="50"/>
      <c r="X510" s="50"/>
      <c r="Y510" s="78"/>
    </row>
    <row r="511" spans="13:25" x14ac:dyDescent="0.3">
      <c r="M511" s="36"/>
      <c r="N511" s="50"/>
      <c r="O511" s="50"/>
      <c r="P511" s="50"/>
      <c r="Q511" s="50"/>
      <c r="R511" s="50"/>
      <c r="S511" s="50"/>
      <c r="T511" s="50"/>
      <c r="U511" s="50"/>
      <c r="V511" s="50"/>
      <c r="W511" s="50"/>
      <c r="X511" s="50"/>
      <c r="Y511" s="78"/>
    </row>
    <row r="512" spans="13:25" x14ac:dyDescent="0.3">
      <c r="M512" s="36"/>
      <c r="N512" s="50"/>
      <c r="O512" s="50"/>
      <c r="P512" s="50"/>
      <c r="Q512" s="50"/>
      <c r="R512" s="50"/>
      <c r="S512" s="50"/>
      <c r="T512" s="50"/>
      <c r="U512" s="50"/>
      <c r="V512" s="50"/>
      <c r="W512" s="50"/>
      <c r="X512" s="50"/>
      <c r="Y512" s="78"/>
    </row>
    <row r="513" spans="13:25" x14ac:dyDescent="0.3">
      <c r="M513" s="36"/>
      <c r="N513" s="50"/>
      <c r="O513" s="50"/>
      <c r="P513" s="50"/>
      <c r="Q513" s="50"/>
      <c r="R513" s="50"/>
      <c r="S513" s="50"/>
      <c r="T513" s="50"/>
      <c r="U513" s="50"/>
      <c r="V513" s="50"/>
      <c r="W513" s="50"/>
      <c r="X513" s="50"/>
      <c r="Y513" s="78"/>
    </row>
    <row r="514" spans="13:25" x14ac:dyDescent="0.3">
      <c r="M514" s="36"/>
      <c r="N514" s="50"/>
      <c r="O514" s="50"/>
      <c r="P514" s="50"/>
      <c r="Q514" s="50"/>
      <c r="R514" s="50"/>
      <c r="S514" s="50"/>
      <c r="T514" s="50"/>
      <c r="U514" s="50"/>
      <c r="V514" s="50"/>
      <c r="W514" s="50"/>
      <c r="X514" s="50"/>
      <c r="Y514" s="78"/>
    </row>
    <row r="515" spans="13:25" x14ac:dyDescent="0.3">
      <c r="M515" s="36"/>
      <c r="N515" s="50"/>
      <c r="O515" s="50"/>
      <c r="P515" s="50"/>
      <c r="Q515" s="50"/>
      <c r="R515" s="50"/>
      <c r="S515" s="50"/>
      <c r="T515" s="50"/>
      <c r="U515" s="50"/>
      <c r="V515" s="50"/>
      <c r="W515" s="50"/>
      <c r="X515" s="50"/>
      <c r="Y515" s="78"/>
    </row>
    <row r="516" spans="13:25" x14ac:dyDescent="0.3">
      <c r="M516" s="36"/>
      <c r="N516" s="50"/>
      <c r="O516" s="50"/>
      <c r="P516" s="50"/>
      <c r="Q516" s="50"/>
      <c r="R516" s="50"/>
      <c r="S516" s="50"/>
      <c r="T516" s="50"/>
      <c r="U516" s="50"/>
      <c r="V516" s="50"/>
      <c r="W516" s="50"/>
      <c r="X516" s="50"/>
      <c r="Y516" s="78"/>
    </row>
    <row r="517" spans="13:25" x14ac:dyDescent="0.3">
      <c r="M517" s="36"/>
      <c r="N517" s="50"/>
      <c r="O517" s="50"/>
      <c r="P517" s="50"/>
      <c r="Q517" s="50"/>
      <c r="R517" s="50"/>
      <c r="S517" s="50"/>
      <c r="T517" s="50"/>
      <c r="U517" s="50"/>
      <c r="V517" s="50"/>
      <c r="W517" s="50"/>
      <c r="X517" s="50"/>
      <c r="Y517" s="78"/>
    </row>
    <row r="518" spans="13:25" x14ac:dyDescent="0.3">
      <c r="M518" s="36"/>
      <c r="N518" s="50"/>
      <c r="O518" s="50"/>
      <c r="P518" s="50"/>
      <c r="Q518" s="50"/>
      <c r="R518" s="50"/>
      <c r="S518" s="50"/>
      <c r="T518" s="50"/>
      <c r="U518" s="50"/>
      <c r="V518" s="50"/>
      <c r="W518" s="50"/>
      <c r="X518" s="50"/>
      <c r="Y518" s="78"/>
    </row>
    <row r="519" spans="13:25" x14ac:dyDescent="0.3">
      <c r="M519" s="36"/>
      <c r="N519" s="50"/>
      <c r="O519" s="50"/>
      <c r="P519" s="50"/>
      <c r="Q519" s="50"/>
      <c r="R519" s="50"/>
      <c r="S519" s="50"/>
      <c r="T519" s="50"/>
      <c r="U519" s="50"/>
      <c r="V519" s="50"/>
      <c r="W519" s="50"/>
      <c r="X519" s="50"/>
      <c r="Y519" s="78"/>
    </row>
    <row r="520" spans="13:25" x14ac:dyDescent="0.3">
      <c r="M520" s="36"/>
      <c r="N520" s="50"/>
      <c r="O520" s="50"/>
      <c r="P520" s="50"/>
      <c r="Q520" s="50"/>
      <c r="R520" s="50"/>
      <c r="S520" s="50"/>
      <c r="T520" s="50"/>
      <c r="U520" s="50"/>
      <c r="V520" s="50"/>
      <c r="W520" s="50"/>
      <c r="X520" s="50"/>
      <c r="Y520" s="78"/>
    </row>
    <row r="521" spans="13:25" x14ac:dyDescent="0.3">
      <c r="M521" s="36"/>
      <c r="N521" s="50"/>
      <c r="O521" s="50"/>
      <c r="P521" s="50"/>
      <c r="Q521" s="50"/>
      <c r="R521" s="50"/>
      <c r="S521" s="50"/>
      <c r="T521" s="50"/>
      <c r="U521" s="50"/>
      <c r="V521" s="50"/>
      <c r="W521" s="50"/>
      <c r="X521" s="50"/>
      <c r="Y521" s="78"/>
    </row>
    <row r="522" spans="13:25" x14ac:dyDescent="0.3">
      <c r="M522" s="36"/>
      <c r="N522" s="50"/>
      <c r="O522" s="50"/>
      <c r="P522" s="50"/>
      <c r="Q522" s="50"/>
      <c r="R522" s="50"/>
      <c r="S522" s="50"/>
      <c r="T522" s="50"/>
      <c r="U522" s="50"/>
      <c r="V522" s="50"/>
      <c r="W522" s="50"/>
      <c r="X522" s="50"/>
      <c r="Y522" s="78"/>
    </row>
    <row r="523" spans="13:25" x14ac:dyDescent="0.3">
      <c r="M523" s="36"/>
      <c r="N523" s="50"/>
      <c r="O523" s="50"/>
      <c r="P523" s="50"/>
      <c r="Q523" s="50"/>
      <c r="R523" s="50"/>
      <c r="S523" s="50"/>
      <c r="T523" s="50"/>
      <c r="U523" s="50"/>
      <c r="V523" s="50"/>
      <c r="W523" s="50"/>
      <c r="X523" s="50"/>
      <c r="Y523" s="78"/>
    </row>
    <row r="524" spans="13:25" x14ac:dyDescent="0.3">
      <c r="M524" s="36"/>
      <c r="N524" s="50"/>
      <c r="O524" s="50"/>
      <c r="P524" s="50"/>
      <c r="Q524" s="50"/>
      <c r="R524" s="50"/>
      <c r="S524" s="50"/>
      <c r="T524" s="50"/>
      <c r="U524" s="50"/>
      <c r="V524" s="50"/>
      <c r="W524" s="50"/>
      <c r="X524" s="50"/>
      <c r="Y524" s="78"/>
    </row>
    <row r="525" spans="13:25" x14ac:dyDescent="0.3">
      <c r="M525" s="36"/>
      <c r="N525" s="50"/>
      <c r="O525" s="50"/>
      <c r="P525" s="50"/>
      <c r="Q525" s="50"/>
      <c r="R525" s="50"/>
      <c r="S525" s="50"/>
      <c r="T525" s="50"/>
      <c r="U525" s="50"/>
      <c r="V525" s="50"/>
      <c r="W525" s="50"/>
      <c r="X525" s="50"/>
      <c r="Y525" s="78"/>
    </row>
    <row r="526" spans="13:25" x14ac:dyDescent="0.3">
      <c r="M526" s="36"/>
      <c r="N526" s="50"/>
      <c r="O526" s="50"/>
      <c r="P526" s="50"/>
      <c r="Q526" s="50"/>
      <c r="R526" s="50"/>
      <c r="S526" s="50"/>
      <c r="T526" s="50"/>
      <c r="U526" s="50"/>
      <c r="V526" s="50"/>
      <c r="W526" s="50"/>
      <c r="X526" s="50"/>
      <c r="Y526" s="78"/>
    </row>
    <row r="527" spans="13:25" x14ac:dyDescent="0.3">
      <c r="M527" s="36"/>
      <c r="N527" s="50"/>
      <c r="O527" s="50"/>
      <c r="P527" s="50"/>
      <c r="Q527" s="50"/>
      <c r="R527" s="50"/>
      <c r="S527" s="50"/>
      <c r="T527" s="50"/>
      <c r="U527" s="50"/>
      <c r="V527" s="50"/>
      <c r="W527" s="50"/>
      <c r="X527" s="50"/>
      <c r="Y527" s="78"/>
    </row>
    <row r="528" spans="13:25" x14ac:dyDescent="0.3">
      <c r="M528" s="36"/>
      <c r="N528" s="50"/>
      <c r="O528" s="50"/>
      <c r="P528" s="50"/>
      <c r="Q528" s="50"/>
      <c r="R528" s="50"/>
      <c r="S528" s="50"/>
      <c r="T528" s="50"/>
      <c r="U528" s="50"/>
      <c r="V528" s="50"/>
      <c r="W528" s="50"/>
      <c r="X528" s="50"/>
      <c r="Y528" s="78"/>
    </row>
    <row r="529" spans="13:25" x14ac:dyDescent="0.3">
      <c r="M529" s="36"/>
      <c r="N529" s="50"/>
      <c r="O529" s="50"/>
      <c r="P529" s="50"/>
      <c r="Q529" s="50"/>
      <c r="R529" s="50"/>
      <c r="S529" s="50"/>
      <c r="T529" s="50"/>
      <c r="U529" s="50"/>
      <c r="V529" s="50"/>
      <c r="W529" s="50"/>
      <c r="X529" s="50"/>
      <c r="Y529" s="78"/>
    </row>
    <row r="530" spans="13:25" x14ac:dyDescent="0.3">
      <c r="M530" s="36"/>
      <c r="N530" s="50"/>
      <c r="O530" s="50"/>
      <c r="P530" s="50"/>
      <c r="Q530" s="50"/>
      <c r="R530" s="50"/>
      <c r="S530" s="50"/>
      <c r="T530" s="50"/>
      <c r="U530" s="50"/>
      <c r="V530" s="50"/>
      <c r="W530" s="50"/>
      <c r="X530" s="50"/>
      <c r="Y530" s="78"/>
    </row>
    <row r="531" spans="13:25" x14ac:dyDescent="0.3">
      <c r="M531" s="36"/>
      <c r="N531" s="50"/>
      <c r="O531" s="50"/>
      <c r="P531" s="50"/>
      <c r="Q531" s="50"/>
      <c r="R531" s="50"/>
      <c r="S531" s="50"/>
      <c r="T531" s="50"/>
      <c r="U531" s="50"/>
      <c r="V531" s="50"/>
      <c r="W531" s="50"/>
      <c r="X531" s="50"/>
      <c r="Y531" s="78"/>
    </row>
    <row r="532" spans="13:25" x14ac:dyDescent="0.3">
      <c r="M532" s="36"/>
      <c r="N532" s="50"/>
      <c r="O532" s="50"/>
      <c r="P532" s="50"/>
      <c r="Q532" s="50"/>
      <c r="R532" s="50"/>
      <c r="S532" s="50"/>
      <c r="T532" s="50"/>
      <c r="U532" s="50"/>
      <c r="V532" s="50"/>
      <c r="W532" s="50"/>
      <c r="X532" s="50"/>
      <c r="Y532" s="78"/>
    </row>
    <row r="533" spans="13:25" x14ac:dyDescent="0.3">
      <c r="M533" s="36"/>
      <c r="N533" s="50"/>
      <c r="O533" s="50"/>
      <c r="P533" s="50"/>
      <c r="Q533" s="50"/>
      <c r="R533" s="50"/>
      <c r="S533" s="50"/>
      <c r="T533" s="50"/>
      <c r="U533" s="50"/>
      <c r="V533" s="50"/>
      <c r="W533" s="50"/>
      <c r="X533" s="50"/>
      <c r="Y533" s="78"/>
    </row>
    <row r="534" spans="13:25" x14ac:dyDescent="0.3">
      <c r="M534" s="36"/>
      <c r="N534" s="50"/>
      <c r="O534" s="50"/>
      <c r="P534" s="50"/>
      <c r="Q534" s="50"/>
      <c r="R534" s="50"/>
      <c r="S534" s="50"/>
      <c r="T534" s="50"/>
      <c r="U534" s="50"/>
      <c r="V534" s="50"/>
      <c r="W534" s="50"/>
      <c r="X534" s="50"/>
      <c r="Y534" s="78"/>
    </row>
    <row r="535" spans="13:25" x14ac:dyDescent="0.3">
      <c r="M535" s="36"/>
      <c r="N535" s="50"/>
      <c r="O535" s="50"/>
      <c r="P535" s="50"/>
      <c r="Q535" s="50"/>
      <c r="R535" s="50"/>
      <c r="S535" s="50"/>
      <c r="T535" s="50"/>
      <c r="U535" s="50"/>
      <c r="V535" s="50"/>
      <c r="W535" s="50"/>
      <c r="X535" s="50"/>
      <c r="Y535" s="78"/>
    </row>
    <row r="536" spans="13:25" x14ac:dyDescent="0.3">
      <c r="M536" s="36"/>
      <c r="N536" s="50"/>
      <c r="O536" s="50"/>
      <c r="P536" s="50"/>
      <c r="Q536" s="50"/>
      <c r="R536" s="50"/>
      <c r="S536" s="50"/>
      <c r="T536" s="50"/>
      <c r="U536" s="50"/>
      <c r="V536" s="50"/>
      <c r="W536" s="50"/>
      <c r="X536" s="50"/>
      <c r="Y536" s="78"/>
    </row>
    <row r="537" spans="13:25" x14ac:dyDescent="0.3">
      <c r="M537" s="36"/>
      <c r="N537" s="50"/>
      <c r="O537" s="50"/>
      <c r="P537" s="50"/>
      <c r="Q537" s="50"/>
      <c r="R537" s="50"/>
      <c r="S537" s="50"/>
      <c r="T537" s="50"/>
      <c r="U537" s="50"/>
      <c r="V537" s="50"/>
      <c r="W537" s="50"/>
      <c r="X537" s="50"/>
      <c r="Y537" s="78"/>
    </row>
    <row r="538" spans="13:25" x14ac:dyDescent="0.3">
      <c r="M538" s="36"/>
      <c r="N538" s="50"/>
      <c r="O538" s="50"/>
      <c r="P538" s="50"/>
      <c r="Q538" s="50"/>
      <c r="R538" s="50"/>
      <c r="S538" s="50"/>
      <c r="T538" s="50"/>
      <c r="U538" s="50"/>
      <c r="V538" s="50"/>
      <c r="W538" s="50"/>
      <c r="X538" s="50"/>
      <c r="Y538" s="78"/>
    </row>
    <row r="539" spans="13:25" x14ac:dyDescent="0.3">
      <c r="M539" s="36"/>
      <c r="N539" s="50"/>
      <c r="O539" s="50"/>
      <c r="P539" s="50"/>
      <c r="Q539" s="50"/>
      <c r="R539" s="50"/>
      <c r="S539" s="50"/>
      <c r="T539" s="50"/>
      <c r="U539" s="50"/>
      <c r="V539" s="50"/>
      <c r="W539" s="50"/>
      <c r="X539" s="50"/>
      <c r="Y539" s="78"/>
    </row>
    <row r="540" spans="13:25" x14ac:dyDescent="0.3">
      <c r="M540" s="36"/>
      <c r="N540" s="50"/>
      <c r="O540" s="50"/>
      <c r="P540" s="50"/>
      <c r="Q540" s="50"/>
      <c r="R540" s="50"/>
      <c r="S540" s="50"/>
      <c r="T540" s="50"/>
      <c r="U540" s="50"/>
      <c r="V540" s="50"/>
      <c r="W540" s="50"/>
      <c r="X540" s="50"/>
      <c r="Y540" s="78"/>
    </row>
    <row r="541" spans="13:25" x14ac:dyDescent="0.3">
      <c r="M541" s="36"/>
      <c r="N541" s="50"/>
      <c r="O541" s="50"/>
      <c r="P541" s="50"/>
      <c r="Q541" s="50"/>
      <c r="R541" s="50"/>
      <c r="S541" s="50"/>
      <c r="T541" s="50"/>
      <c r="U541" s="50"/>
      <c r="V541" s="50"/>
      <c r="W541" s="50"/>
      <c r="X541" s="50"/>
      <c r="Y541" s="78"/>
    </row>
    <row r="542" spans="13:25" x14ac:dyDescent="0.3">
      <c r="M542" s="36"/>
      <c r="N542" s="50"/>
      <c r="O542" s="50"/>
      <c r="P542" s="50"/>
      <c r="Q542" s="50"/>
      <c r="R542" s="50"/>
      <c r="S542" s="50"/>
      <c r="T542" s="50"/>
      <c r="U542" s="50"/>
      <c r="V542" s="50"/>
      <c r="W542" s="50"/>
      <c r="X542" s="50"/>
      <c r="Y542" s="78"/>
    </row>
    <row r="543" spans="13:25" x14ac:dyDescent="0.3">
      <c r="M543" s="36"/>
      <c r="N543" s="50"/>
      <c r="O543" s="50"/>
      <c r="P543" s="50"/>
      <c r="Q543" s="50"/>
      <c r="R543" s="50"/>
      <c r="S543" s="50"/>
      <c r="T543" s="50"/>
      <c r="U543" s="50"/>
      <c r="V543" s="50"/>
      <c r="W543" s="50"/>
      <c r="X543" s="50"/>
      <c r="Y543" s="78"/>
    </row>
    <row r="544" spans="13:25" x14ac:dyDescent="0.3">
      <c r="M544" s="36"/>
      <c r="N544" s="50"/>
      <c r="O544" s="50"/>
      <c r="P544" s="50"/>
      <c r="Q544" s="50"/>
      <c r="R544" s="50"/>
      <c r="S544" s="50"/>
      <c r="T544" s="50"/>
      <c r="U544" s="50"/>
      <c r="V544" s="50"/>
      <c r="W544" s="50"/>
      <c r="X544" s="50"/>
      <c r="Y544" s="78"/>
    </row>
    <row r="545" spans="13:25" x14ac:dyDescent="0.3">
      <c r="M545" s="36"/>
      <c r="N545" s="50"/>
      <c r="O545" s="50"/>
      <c r="P545" s="50"/>
      <c r="Q545" s="50"/>
      <c r="R545" s="50"/>
      <c r="S545" s="50"/>
      <c r="T545" s="50"/>
      <c r="U545" s="50"/>
      <c r="V545" s="50"/>
      <c r="W545" s="50"/>
      <c r="X545" s="50"/>
      <c r="Y545" s="78"/>
    </row>
    <row r="546" spans="13:25" x14ac:dyDescent="0.3">
      <c r="M546" s="36"/>
      <c r="N546" s="50"/>
      <c r="O546" s="50"/>
      <c r="P546" s="50"/>
      <c r="Q546" s="50"/>
      <c r="R546" s="50"/>
      <c r="S546" s="50"/>
      <c r="T546" s="50"/>
      <c r="U546" s="50"/>
      <c r="V546" s="50"/>
      <c r="W546" s="50"/>
      <c r="X546" s="50"/>
      <c r="Y546" s="78"/>
    </row>
    <row r="547" spans="13:25" x14ac:dyDescent="0.3">
      <c r="M547" s="36"/>
      <c r="N547" s="50"/>
      <c r="O547" s="50"/>
      <c r="P547" s="50"/>
      <c r="Q547" s="50"/>
      <c r="R547" s="50"/>
      <c r="S547" s="50"/>
      <c r="T547" s="50"/>
      <c r="U547" s="50"/>
      <c r="V547" s="50"/>
      <c r="W547" s="50"/>
      <c r="X547" s="50"/>
      <c r="Y547" s="78"/>
    </row>
    <row r="548" spans="13:25" x14ac:dyDescent="0.3">
      <c r="M548" s="36"/>
      <c r="N548" s="50"/>
      <c r="O548" s="50"/>
      <c r="P548" s="50"/>
      <c r="Q548" s="50"/>
      <c r="R548" s="50"/>
      <c r="S548" s="50"/>
      <c r="T548" s="50"/>
      <c r="U548" s="50"/>
      <c r="V548" s="50"/>
      <c r="W548" s="50"/>
      <c r="X548" s="50"/>
      <c r="Y548" s="78"/>
    </row>
    <row r="549" spans="13:25" x14ac:dyDescent="0.3">
      <c r="M549" s="36"/>
      <c r="N549" s="50"/>
      <c r="O549" s="50"/>
      <c r="P549" s="50"/>
      <c r="Q549" s="50"/>
      <c r="R549" s="50"/>
      <c r="S549" s="50"/>
      <c r="T549" s="50"/>
      <c r="U549" s="50"/>
      <c r="V549" s="50"/>
      <c r="W549" s="50"/>
      <c r="X549" s="50"/>
      <c r="Y549" s="78"/>
    </row>
    <row r="550" spans="13:25" x14ac:dyDescent="0.3">
      <c r="M550" s="36"/>
      <c r="N550" s="50"/>
      <c r="O550" s="50"/>
      <c r="P550" s="50"/>
      <c r="Q550" s="50"/>
      <c r="R550" s="50"/>
      <c r="S550" s="50"/>
      <c r="T550" s="50"/>
      <c r="U550" s="50"/>
      <c r="V550" s="50"/>
      <c r="W550" s="50"/>
      <c r="X550" s="50"/>
      <c r="Y550" s="78"/>
    </row>
    <row r="551" spans="13:25" x14ac:dyDescent="0.3">
      <c r="M551" s="36"/>
      <c r="N551" s="50"/>
      <c r="O551" s="50"/>
      <c r="P551" s="50"/>
      <c r="Q551" s="50"/>
      <c r="R551" s="50"/>
      <c r="S551" s="50"/>
      <c r="T551" s="50"/>
      <c r="U551" s="50"/>
      <c r="V551" s="50"/>
      <c r="W551" s="50"/>
      <c r="X551" s="50"/>
      <c r="Y551" s="78"/>
    </row>
    <row r="552" spans="13:25" x14ac:dyDescent="0.3">
      <c r="M552" s="36"/>
      <c r="N552" s="50"/>
      <c r="O552" s="50"/>
      <c r="P552" s="50"/>
      <c r="Q552" s="50"/>
      <c r="R552" s="50"/>
      <c r="S552" s="50"/>
      <c r="T552" s="50"/>
      <c r="U552" s="50"/>
      <c r="V552" s="50"/>
      <c r="W552" s="50"/>
      <c r="X552" s="50"/>
      <c r="Y552" s="78"/>
    </row>
    <row r="553" spans="13:25" x14ac:dyDescent="0.3">
      <c r="M553" s="36"/>
      <c r="N553" s="50"/>
      <c r="O553" s="50"/>
      <c r="P553" s="50"/>
      <c r="Q553" s="50"/>
      <c r="R553" s="50"/>
      <c r="S553" s="50"/>
      <c r="T553" s="50"/>
      <c r="U553" s="50"/>
      <c r="V553" s="50"/>
      <c r="W553" s="50"/>
      <c r="X553" s="50"/>
      <c r="Y553" s="78"/>
    </row>
    <row r="554" spans="13:25" x14ac:dyDescent="0.3">
      <c r="M554" s="36"/>
      <c r="N554" s="50"/>
      <c r="O554" s="50"/>
      <c r="P554" s="50"/>
      <c r="Q554" s="50"/>
      <c r="R554" s="50"/>
      <c r="S554" s="50"/>
      <c r="T554" s="50"/>
      <c r="U554" s="50"/>
      <c r="V554" s="50"/>
      <c r="W554" s="50"/>
      <c r="X554" s="50"/>
      <c r="Y554" s="78"/>
    </row>
    <row r="555" spans="13:25" x14ac:dyDescent="0.3">
      <c r="M555" s="36"/>
      <c r="N555" s="50"/>
      <c r="O555" s="50"/>
      <c r="P555" s="50"/>
      <c r="Q555" s="50"/>
      <c r="R555" s="50"/>
      <c r="S555" s="50"/>
      <c r="T555" s="50"/>
      <c r="U555" s="50"/>
      <c r="V555" s="50"/>
      <c r="W555" s="50"/>
      <c r="X555" s="50"/>
      <c r="Y555" s="78"/>
    </row>
    <row r="556" spans="13:25" x14ac:dyDescent="0.3">
      <c r="M556" s="36"/>
      <c r="N556" s="50"/>
      <c r="O556" s="50"/>
      <c r="P556" s="50"/>
      <c r="Q556" s="50"/>
      <c r="R556" s="50"/>
      <c r="S556" s="50"/>
      <c r="T556" s="50"/>
      <c r="U556" s="50"/>
      <c r="V556" s="50"/>
      <c r="W556" s="50"/>
      <c r="X556" s="50"/>
      <c r="Y556" s="78"/>
    </row>
    <row r="557" spans="13:25" x14ac:dyDescent="0.3">
      <c r="M557" s="36"/>
      <c r="N557" s="50"/>
      <c r="O557" s="50"/>
      <c r="P557" s="50"/>
      <c r="Q557" s="50"/>
      <c r="R557" s="50"/>
      <c r="S557" s="50"/>
      <c r="T557" s="50"/>
      <c r="U557" s="50"/>
      <c r="V557" s="50"/>
      <c r="W557" s="50"/>
      <c r="X557" s="50"/>
      <c r="Y557" s="78"/>
    </row>
    <row r="558" spans="13:25" x14ac:dyDescent="0.3">
      <c r="M558" s="36"/>
      <c r="N558" s="50"/>
      <c r="O558" s="50"/>
      <c r="P558" s="50"/>
      <c r="Q558" s="50"/>
      <c r="R558" s="50"/>
      <c r="S558" s="50"/>
      <c r="T558" s="50"/>
      <c r="U558" s="50"/>
      <c r="V558" s="50"/>
      <c r="W558" s="50"/>
      <c r="X558" s="50"/>
      <c r="Y558" s="78"/>
    </row>
    <row r="559" spans="13:25" x14ac:dyDescent="0.3">
      <c r="M559" s="36"/>
      <c r="N559" s="50"/>
      <c r="O559" s="50"/>
      <c r="P559" s="50"/>
      <c r="Q559" s="50"/>
      <c r="R559" s="50"/>
      <c r="S559" s="50"/>
      <c r="T559" s="50"/>
      <c r="U559" s="50"/>
      <c r="V559" s="50"/>
      <c r="W559" s="50"/>
      <c r="X559" s="50"/>
      <c r="Y559" s="78"/>
    </row>
    <row r="560" spans="13:25" x14ac:dyDescent="0.3">
      <c r="M560" s="36"/>
      <c r="N560" s="50"/>
      <c r="O560" s="50"/>
      <c r="P560" s="50"/>
      <c r="Q560" s="50"/>
      <c r="R560" s="50"/>
      <c r="S560" s="50"/>
      <c r="T560" s="50"/>
      <c r="U560" s="50"/>
      <c r="V560" s="50"/>
      <c r="W560" s="50"/>
      <c r="X560" s="50"/>
      <c r="Y560" s="78"/>
    </row>
    <row r="561" spans="13:25" x14ac:dyDescent="0.3">
      <c r="M561" s="36"/>
      <c r="N561" s="50"/>
      <c r="O561" s="50"/>
      <c r="P561" s="50"/>
      <c r="Q561" s="50"/>
      <c r="R561" s="50"/>
      <c r="S561" s="50"/>
      <c r="T561" s="50"/>
      <c r="U561" s="50"/>
      <c r="V561" s="50"/>
      <c r="W561" s="50"/>
      <c r="X561" s="50"/>
      <c r="Y561" s="78"/>
    </row>
    <row r="562" spans="13:25" x14ac:dyDescent="0.3">
      <c r="M562" s="36"/>
      <c r="N562" s="50"/>
      <c r="O562" s="50"/>
      <c r="P562" s="50"/>
      <c r="Q562" s="50"/>
      <c r="R562" s="50"/>
      <c r="S562" s="50"/>
      <c r="T562" s="50"/>
      <c r="U562" s="50"/>
      <c r="V562" s="50"/>
      <c r="W562" s="50"/>
      <c r="X562" s="50"/>
      <c r="Y562" s="78"/>
    </row>
    <row r="563" spans="13:25" x14ac:dyDescent="0.3">
      <c r="M563" s="36"/>
      <c r="N563" s="50"/>
      <c r="O563" s="50"/>
      <c r="P563" s="50"/>
      <c r="Q563" s="50"/>
      <c r="R563" s="50"/>
      <c r="S563" s="50"/>
      <c r="T563" s="50"/>
      <c r="U563" s="50"/>
      <c r="V563" s="50"/>
      <c r="W563" s="50"/>
      <c r="X563" s="50"/>
      <c r="Y563" s="78"/>
    </row>
    <row r="564" spans="13:25" x14ac:dyDescent="0.3">
      <c r="M564" s="36"/>
      <c r="N564" s="50"/>
      <c r="O564" s="50"/>
      <c r="P564" s="50"/>
      <c r="Q564" s="50"/>
      <c r="R564" s="50"/>
      <c r="S564" s="50"/>
      <c r="T564" s="50"/>
      <c r="U564" s="50"/>
      <c r="V564" s="50"/>
      <c r="W564" s="50"/>
      <c r="X564" s="50"/>
      <c r="Y564" s="78"/>
    </row>
    <row r="565" spans="13:25" x14ac:dyDescent="0.3">
      <c r="M565" s="36"/>
      <c r="N565" s="50"/>
      <c r="O565" s="50"/>
      <c r="P565" s="50"/>
      <c r="Q565" s="50"/>
      <c r="R565" s="50"/>
      <c r="S565" s="50"/>
      <c r="T565" s="50"/>
      <c r="U565" s="50"/>
      <c r="V565" s="50"/>
      <c r="W565" s="50"/>
      <c r="X565" s="50"/>
      <c r="Y565" s="78"/>
    </row>
    <row r="566" spans="13:25" x14ac:dyDescent="0.3">
      <c r="M566" s="36"/>
      <c r="N566" s="50"/>
      <c r="O566" s="50"/>
      <c r="P566" s="50"/>
      <c r="Q566" s="50"/>
      <c r="R566" s="50"/>
      <c r="S566" s="50"/>
      <c r="T566" s="50"/>
      <c r="U566" s="50"/>
      <c r="V566" s="50"/>
      <c r="W566" s="50"/>
      <c r="X566" s="50"/>
      <c r="Y566" s="78"/>
    </row>
    <row r="567" spans="13:25" x14ac:dyDescent="0.3">
      <c r="M567" s="36"/>
      <c r="N567" s="50"/>
      <c r="O567" s="50"/>
      <c r="P567" s="50"/>
      <c r="Q567" s="50"/>
      <c r="R567" s="50"/>
      <c r="S567" s="50"/>
      <c r="T567" s="50"/>
      <c r="U567" s="50"/>
      <c r="V567" s="50"/>
      <c r="W567" s="50"/>
      <c r="X567" s="50"/>
      <c r="Y567" s="78"/>
    </row>
    <row r="568" spans="13:25" x14ac:dyDescent="0.3">
      <c r="M568" s="36"/>
      <c r="N568" s="50"/>
      <c r="O568" s="50"/>
      <c r="P568" s="50"/>
      <c r="Q568" s="50"/>
      <c r="R568" s="50"/>
      <c r="S568" s="50"/>
      <c r="T568" s="50"/>
      <c r="U568" s="50"/>
      <c r="V568" s="50"/>
      <c r="W568" s="50"/>
      <c r="X568" s="50"/>
      <c r="Y568" s="78"/>
    </row>
    <row r="569" spans="13:25" x14ac:dyDescent="0.3">
      <c r="M569" s="36"/>
      <c r="N569" s="50"/>
      <c r="O569" s="50"/>
      <c r="P569" s="50"/>
      <c r="Q569" s="50"/>
      <c r="R569" s="50"/>
      <c r="S569" s="50"/>
      <c r="T569" s="50"/>
      <c r="U569" s="50"/>
      <c r="V569" s="50"/>
      <c r="W569" s="50"/>
      <c r="X569" s="50"/>
      <c r="Y569" s="78"/>
    </row>
    <row r="570" spans="13:25" x14ac:dyDescent="0.3">
      <c r="M570" s="36"/>
      <c r="N570" s="50"/>
      <c r="O570" s="50"/>
      <c r="P570" s="50"/>
      <c r="Q570" s="50"/>
      <c r="R570" s="50"/>
      <c r="S570" s="50"/>
      <c r="T570" s="50"/>
      <c r="U570" s="50"/>
      <c r="V570" s="50"/>
      <c r="W570" s="50"/>
      <c r="X570" s="50"/>
      <c r="Y570" s="78"/>
    </row>
    <row r="571" spans="13:25" x14ac:dyDescent="0.3">
      <c r="M571" s="36"/>
      <c r="N571" s="50"/>
      <c r="O571" s="50"/>
      <c r="P571" s="50"/>
      <c r="Q571" s="50"/>
      <c r="R571" s="50"/>
      <c r="S571" s="50"/>
      <c r="T571" s="50"/>
      <c r="U571" s="50"/>
      <c r="V571" s="50"/>
      <c r="W571" s="50"/>
      <c r="X571" s="50"/>
      <c r="Y571" s="78"/>
    </row>
    <row r="572" spans="13:25" x14ac:dyDescent="0.3">
      <c r="M572" s="36"/>
      <c r="N572" s="50"/>
      <c r="O572" s="50"/>
      <c r="P572" s="50"/>
      <c r="Q572" s="50"/>
      <c r="R572" s="50"/>
      <c r="S572" s="50"/>
      <c r="T572" s="50"/>
      <c r="U572" s="50"/>
      <c r="V572" s="50"/>
      <c r="W572" s="50"/>
      <c r="X572" s="50"/>
      <c r="Y572" s="78"/>
    </row>
    <row r="573" spans="13:25" x14ac:dyDescent="0.3">
      <c r="M573" s="36"/>
      <c r="N573" s="50"/>
      <c r="O573" s="50"/>
      <c r="P573" s="50"/>
      <c r="Q573" s="50"/>
      <c r="R573" s="50"/>
      <c r="S573" s="50"/>
      <c r="T573" s="50"/>
      <c r="U573" s="50"/>
      <c r="V573" s="50"/>
      <c r="W573" s="50"/>
      <c r="X573" s="50"/>
      <c r="Y573" s="78"/>
    </row>
    <row r="574" spans="13:25" x14ac:dyDescent="0.3">
      <c r="M574" s="36"/>
      <c r="N574" s="50"/>
      <c r="O574" s="50"/>
      <c r="P574" s="50"/>
      <c r="Q574" s="50"/>
      <c r="R574" s="50"/>
      <c r="S574" s="50"/>
      <c r="T574" s="50"/>
      <c r="U574" s="50"/>
      <c r="V574" s="50"/>
      <c r="W574" s="50"/>
      <c r="X574" s="50"/>
      <c r="Y574" s="78"/>
    </row>
    <row r="575" spans="13:25" x14ac:dyDescent="0.3">
      <c r="M575" s="36"/>
      <c r="N575" s="50"/>
      <c r="O575" s="50"/>
      <c r="P575" s="50"/>
      <c r="Q575" s="50"/>
      <c r="R575" s="50"/>
      <c r="S575" s="50"/>
      <c r="T575" s="50"/>
      <c r="U575" s="50"/>
      <c r="V575" s="50"/>
      <c r="W575" s="50"/>
      <c r="X575" s="50"/>
      <c r="Y575" s="78"/>
    </row>
    <row r="576" spans="13:25" x14ac:dyDescent="0.3">
      <c r="M576" s="36"/>
      <c r="N576" s="50"/>
      <c r="O576" s="50"/>
      <c r="P576" s="50"/>
      <c r="Q576" s="50"/>
      <c r="R576" s="50"/>
      <c r="S576" s="50"/>
      <c r="T576" s="50"/>
      <c r="U576" s="50"/>
      <c r="V576" s="50"/>
      <c r="W576" s="50"/>
      <c r="X576" s="50"/>
      <c r="Y576" s="78"/>
    </row>
    <row r="577" spans="13:25" x14ac:dyDescent="0.3">
      <c r="M577" s="36"/>
      <c r="N577" s="50"/>
      <c r="O577" s="50"/>
      <c r="P577" s="50"/>
      <c r="Q577" s="50"/>
      <c r="R577" s="50"/>
      <c r="S577" s="50"/>
      <c r="T577" s="50"/>
      <c r="U577" s="50"/>
      <c r="V577" s="50"/>
      <c r="W577" s="50"/>
      <c r="X577" s="50"/>
      <c r="Y577" s="78"/>
    </row>
    <row r="578" spans="13:25" x14ac:dyDescent="0.3">
      <c r="M578" s="36"/>
      <c r="N578" s="50"/>
      <c r="O578" s="50"/>
      <c r="P578" s="50"/>
      <c r="Q578" s="50"/>
      <c r="R578" s="50"/>
      <c r="S578" s="50"/>
      <c r="T578" s="50"/>
      <c r="U578" s="50"/>
      <c r="V578" s="50"/>
      <c r="W578" s="50"/>
      <c r="X578" s="50"/>
      <c r="Y578" s="78"/>
    </row>
    <row r="579" spans="13:25" x14ac:dyDescent="0.3">
      <c r="M579" s="36"/>
      <c r="N579" s="50"/>
      <c r="O579" s="50"/>
      <c r="P579" s="50"/>
      <c r="Q579" s="50"/>
      <c r="R579" s="50"/>
      <c r="S579" s="50"/>
      <c r="T579" s="50"/>
      <c r="U579" s="50"/>
      <c r="V579" s="50"/>
      <c r="W579" s="50"/>
      <c r="X579" s="50"/>
      <c r="Y579" s="78"/>
    </row>
    <row r="580" spans="13:25" x14ac:dyDescent="0.3">
      <c r="M580" s="36"/>
      <c r="N580" s="50"/>
      <c r="O580" s="50"/>
      <c r="P580" s="50"/>
      <c r="Q580" s="50"/>
      <c r="R580" s="50"/>
      <c r="S580" s="50"/>
      <c r="T580" s="50"/>
      <c r="U580" s="50"/>
      <c r="V580" s="50"/>
      <c r="W580" s="50"/>
      <c r="X580" s="50"/>
      <c r="Y580" s="78"/>
    </row>
    <row r="581" spans="13:25" x14ac:dyDescent="0.3">
      <c r="M581" s="36"/>
      <c r="N581" s="50"/>
      <c r="O581" s="50"/>
      <c r="P581" s="50"/>
      <c r="Q581" s="50"/>
      <c r="R581" s="50"/>
      <c r="S581" s="50"/>
      <c r="T581" s="50"/>
      <c r="U581" s="50"/>
      <c r="V581" s="50"/>
      <c r="W581" s="50"/>
      <c r="X581" s="50"/>
      <c r="Y581" s="78"/>
    </row>
    <row r="582" spans="13:25" x14ac:dyDescent="0.3">
      <c r="M582" s="36"/>
      <c r="N582" s="50"/>
      <c r="O582" s="50"/>
      <c r="P582" s="50"/>
      <c r="Q582" s="50"/>
      <c r="R582" s="50"/>
      <c r="S582" s="50"/>
      <c r="T582" s="50"/>
      <c r="U582" s="50"/>
      <c r="V582" s="50"/>
      <c r="W582" s="50"/>
      <c r="X582" s="50"/>
      <c r="Y582" s="78"/>
    </row>
    <row r="583" spans="13:25" x14ac:dyDescent="0.3">
      <c r="M583" s="36"/>
      <c r="N583" s="50"/>
      <c r="O583" s="50"/>
      <c r="P583" s="50"/>
      <c r="Q583" s="50"/>
      <c r="R583" s="50"/>
      <c r="S583" s="50"/>
      <c r="T583" s="50"/>
      <c r="U583" s="50"/>
      <c r="V583" s="50"/>
      <c r="W583" s="50"/>
      <c r="X583" s="50"/>
      <c r="Y583" s="78"/>
    </row>
    <row r="584" spans="13:25" x14ac:dyDescent="0.3">
      <c r="M584" s="36"/>
      <c r="N584" s="50"/>
      <c r="O584" s="50"/>
      <c r="P584" s="50"/>
      <c r="Q584" s="50"/>
      <c r="R584" s="50"/>
      <c r="S584" s="50"/>
      <c r="T584" s="50"/>
      <c r="U584" s="50"/>
      <c r="V584" s="50"/>
      <c r="W584" s="50"/>
      <c r="X584" s="50"/>
      <c r="Y584" s="78"/>
    </row>
    <row r="585" spans="13:25" x14ac:dyDescent="0.3">
      <c r="M585" s="36"/>
      <c r="N585" s="50"/>
      <c r="O585" s="50"/>
      <c r="P585" s="50"/>
      <c r="Q585" s="50"/>
      <c r="R585" s="50"/>
      <c r="S585" s="50"/>
      <c r="T585" s="50"/>
      <c r="U585" s="50"/>
      <c r="V585" s="50"/>
      <c r="W585" s="50"/>
      <c r="X585" s="50"/>
      <c r="Y585" s="78"/>
    </row>
    <row r="586" spans="13:25" x14ac:dyDescent="0.3">
      <c r="M586" s="36"/>
      <c r="N586" s="50"/>
      <c r="O586" s="50"/>
      <c r="P586" s="50"/>
      <c r="Q586" s="50"/>
      <c r="R586" s="50"/>
      <c r="S586" s="50"/>
      <c r="T586" s="50"/>
      <c r="U586" s="50"/>
      <c r="V586" s="50"/>
      <c r="W586" s="50"/>
      <c r="X586" s="50"/>
      <c r="Y586" s="78"/>
    </row>
    <row r="587" spans="13:25" x14ac:dyDescent="0.3">
      <c r="M587" s="36"/>
      <c r="N587" s="50"/>
      <c r="O587" s="50"/>
      <c r="P587" s="50"/>
      <c r="Q587" s="50"/>
      <c r="R587" s="50"/>
      <c r="S587" s="50"/>
      <c r="T587" s="50"/>
      <c r="U587" s="50"/>
      <c r="V587" s="50"/>
      <c r="W587" s="50"/>
      <c r="X587" s="50"/>
      <c r="Y587" s="78"/>
    </row>
    <row r="588" spans="13:25" x14ac:dyDescent="0.3">
      <c r="M588" s="36"/>
      <c r="N588" s="50"/>
      <c r="O588" s="50"/>
      <c r="P588" s="50"/>
      <c r="Q588" s="50"/>
      <c r="R588" s="50"/>
      <c r="S588" s="50"/>
      <c r="T588" s="50"/>
      <c r="U588" s="50"/>
      <c r="V588" s="50"/>
      <c r="W588" s="50"/>
      <c r="X588" s="50"/>
      <c r="Y588" s="78"/>
    </row>
    <row r="589" spans="13:25" x14ac:dyDescent="0.3">
      <c r="M589" s="36"/>
      <c r="N589" s="50"/>
      <c r="O589" s="50"/>
      <c r="P589" s="50"/>
      <c r="Q589" s="50"/>
      <c r="R589" s="50"/>
      <c r="S589" s="50"/>
      <c r="T589" s="50"/>
      <c r="U589" s="50"/>
      <c r="V589" s="50"/>
      <c r="W589" s="50"/>
      <c r="X589" s="50"/>
      <c r="Y589" s="78"/>
    </row>
    <row r="590" spans="13:25" x14ac:dyDescent="0.3">
      <c r="M590" s="36"/>
      <c r="N590" s="50"/>
      <c r="O590" s="50"/>
      <c r="P590" s="50"/>
      <c r="Q590" s="50"/>
      <c r="R590" s="50"/>
      <c r="S590" s="50"/>
      <c r="T590" s="50"/>
      <c r="U590" s="50"/>
      <c r="V590" s="50"/>
      <c r="W590" s="50"/>
      <c r="X590" s="50"/>
      <c r="Y590" s="78"/>
    </row>
    <row r="591" spans="13:25" x14ac:dyDescent="0.3">
      <c r="M591" s="36"/>
      <c r="N591" s="50"/>
      <c r="O591" s="50"/>
      <c r="P591" s="50"/>
      <c r="Q591" s="50"/>
      <c r="R591" s="50"/>
      <c r="S591" s="50"/>
      <c r="T591" s="50"/>
      <c r="U591" s="50"/>
      <c r="V591" s="50"/>
      <c r="W591" s="50"/>
      <c r="X591" s="50"/>
      <c r="Y591" s="78"/>
    </row>
    <row r="592" spans="13:25" x14ac:dyDescent="0.3">
      <c r="M592" s="36"/>
      <c r="N592" s="50"/>
      <c r="O592" s="50"/>
      <c r="P592" s="50"/>
      <c r="Q592" s="50"/>
      <c r="R592" s="50"/>
      <c r="S592" s="50"/>
      <c r="T592" s="50"/>
      <c r="U592" s="50"/>
      <c r="V592" s="50"/>
      <c r="W592" s="50"/>
      <c r="X592" s="50"/>
      <c r="Y592" s="78"/>
    </row>
    <row r="593" spans="13:25" x14ac:dyDescent="0.3">
      <c r="M593" s="36"/>
      <c r="N593" s="50"/>
      <c r="O593" s="50"/>
      <c r="P593" s="50"/>
      <c r="Q593" s="50"/>
      <c r="R593" s="50"/>
      <c r="S593" s="50"/>
      <c r="T593" s="50"/>
      <c r="U593" s="50"/>
      <c r="V593" s="50"/>
      <c r="W593" s="50"/>
      <c r="X593" s="50"/>
      <c r="Y593" s="78"/>
    </row>
    <row r="594" spans="13:25" x14ac:dyDescent="0.3">
      <c r="M594" s="36"/>
      <c r="N594" s="50"/>
      <c r="O594" s="50"/>
      <c r="P594" s="50"/>
      <c r="Q594" s="50"/>
      <c r="R594" s="50"/>
      <c r="S594" s="50"/>
      <c r="T594" s="50"/>
      <c r="U594" s="50"/>
      <c r="V594" s="50"/>
      <c r="W594" s="50"/>
      <c r="X594" s="50"/>
      <c r="Y594" s="78"/>
    </row>
    <row r="595" spans="13:25" x14ac:dyDescent="0.3">
      <c r="M595" s="36"/>
      <c r="N595" s="50"/>
      <c r="O595" s="50"/>
      <c r="P595" s="50"/>
      <c r="Q595" s="50"/>
      <c r="R595" s="50"/>
      <c r="S595" s="50"/>
      <c r="T595" s="50"/>
      <c r="U595" s="50"/>
      <c r="V595" s="50"/>
      <c r="W595" s="50"/>
      <c r="X595" s="50"/>
      <c r="Y595" s="78"/>
    </row>
    <row r="596" spans="13:25" x14ac:dyDescent="0.3">
      <c r="M596" s="36"/>
      <c r="N596" s="50"/>
      <c r="O596" s="50"/>
      <c r="P596" s="50"/>
      <c r="Q596" s="50"/>
      <c r="R596" s="50"/>
      <c r="S596" s="50"/>
      <c r="T596" s="50"/>
      <c r="U596" s="50"/>
      <c r="V596" s="50"/>
      <c r="W596" s="50"/>
      <c r="X596" s="50"/>
      <c r="Y596" s="78"/>
    </row>
    <row r="597" spans="13:25" x14ac:dyDescent="0.3">
      <c r="M597" s="36"/>
      <c r="N597" s="50"/>
      <c r="O597" s="50"/>
      <c r="P597" s="50"/>
      <c r="Q597" s="50"/>
      <c r="R597" s="50"/>
      <c r="S597" s="50"/>
      <c r="T597" s="50"/>
      <c r="U597" s="50"/>
      <c r="V597" s="50"/>
      <c r="W597" s="50"/>
      <c r="X597" s="50"/>
      <c r="Y597" s="78"/>
    </row>
    <row r="598" spans="13:25" x14ac:dyDescent="0.3">
      <c r="M598" s="36"/>
      <c r="N598" s="50"/>
      <c r="O598" s="50"/>
      <c r="P598" s="50"/>
      <c r="Q598" s="50"/>
      <c r="R598" s="50"/>
      <c r="S598" s="50"/>
      <c r="T598" s="50"/>
      <c r="U598" s="50"/>
      <c r="V598" s="50"/>
      <c r="W598" s="50"/>
      <c r="X598" s="50"/>
      <c r="Y598" s="78"/>
    </row>
    <row r="599" spans="13:25" x14ac:dyDescent="0.3">
      <c r="M599" s="36"/>
      <c r="N599" s="50"/>
      <c r="O599" s="50"/>
      <c r="P599" s="50"/>
      <c r="Q599" s="50"/>
      <c r="R599" s="50"/>
      <c r="S599" s="50"/>
      <c r="T599" s="50"/>
      <c r="U599" s="50"/>
      <c r="V599" s="50"/>
      <c r="W599" s="50"/>
      <c r="X599" s="50"/>
      <c r="Y599" s="78"/>
    </row>
    <row r="600" spans="13:25" x14ac:dyDescent="0.3">
      <c r="M600" s="36"/>
      <c r="N600" s="50"/>
      <c r="O600" s="50"/>
      <c r="P600" s="50"/>
      <c r="Q600" s="50"/>
      <c r="R600" s="50"/>
      <c r="S600" s="50"/>
      <c r="T600" s="50"/>
      <c r="U600" s="50"/>
      <c r="V600" s="50"/>
      <c r="W600" s="50"/>
      <c r="X600" s="50"/>
      <c r="Y600" s="78"/>
    </row>
    <row r="601" spans="13:25" x14ac:dyDescent="0.3">
      <c r="M601" s="36"/>
      <c r="N601" s="50"/>
      <c r="O601" s="50"/>
      <c r="P601" s="50"/>
      <c r="Q601" s="50"/>
      <c r="R601" s="50"/>
      <c r="S601" s="50"/>
      <c r="T601" s="50"/>
      <c r="U601" s="50"/>
      <c r="V601" s="50"/>
      <c r="W601" s="50"/>
      <c r="X601" s="50"/>
      <c r="Y601" s="78"/>
    </row>
    <row r="602" spans="13:25" x14ac:dyDescent="0.3">
      <c r="M602" s="36"/>
      <c r="N602" s="50"/>
      <c r="O602" s="50"/>
      <c r="P602" s="50"/>
      <c r="Q602" s="50"/>
      <c r="R602" s="50"/>
      <c r="S602" s="50"/>
      <c r="T602" s="50"/>
      <c r="U602" s="50"/>
      <c r="V602" s="50"/>
      <c r="W602" s="50"/>
      <c r="X602" s="50"/>
      <c r="Y602" s="78"/>
    </row>
    <row r="603" spans="13:25" x14ac:dyDescent="0.3">
      <c r="M603" s="36"/>
      <c r="N603" s="50"/>
      <c r="O603" s="50"/>
      <c r="P603" s="50"/>
      <c r="Q603" s="50"/>
      <c r="R603" s="50"/>
      <c r="S603" s="50"/>
      <c r="T603" s="50"/>
      <c r="U603" s="50"/>
      <c r="V603" s="50"/>
      <c r="W603" s="50"/>
      <c r="X603" s="50"/>
      <c r="Y603" s="78"/>
    </row>
    <row r="604" spans="13:25" x14ac:dyDescent="0.3">
      <c r="M604" s="36"/>
      <c r="N604" s="50"/>
      <c r="O604" s="50"/>
      <c r="P604" s="50"/>
      <c r="Q604" s="50"/>
      <c r="R604" s="50"/>
      <c r="S604" s="50"/>
      <c r="T604" s="50"/>
      <c r="U604" s="50"/>
      <c r="V604" s="50"/>
      <c r="W604" s="50"/>
      <c r="X604" s="50"/>
      <c r="Y604" s="78"/>
    </row>
    <row r="605" spans="13:25" x14ac:dyDescent="0.3">
      <c r="M605" s="36"/>
      <c r="N605" s="50"/>
      <c r="O605" s="50"/>
      <c r="P605" s="50"/>
      <c r="Q605" s="50"/>
      <c r="R605" s="50"/>
      <c r="S605" s="50"/>
      <c r="T605" s="50"/>
      <c r="U605" s="50"/>
      <c r="V605" s="50"/>
      <c r="W605" s="50"/>
      <c r="X605" s="50"/>
      <c r="Y605" s="78"/>
    </row>
    <row r="606" spans="13:25" x14ac:dyDescent="0.3">
      <c r="M606" s="36"/>
      <c r="N606" s="50"/>
      <c r="O606" s="50"/>
      <c r="P606" s="50"/>
      <c r="Q606" s="50"/>
      <c r="R606" s="50"/>
      <c r="S606" s="50"/>
      <c r="T606" s="50"/>
      <c r="U606" s="50"/>
      <c r="V606" s="50"/>
      <c r="W606" s="50"/>
      <c r="X606" s="50"/>
      <c r="Y606" s="78"/>
    </row>
    <row r="607" spans="13:25" x14ac:dyDescent="0.3">
      <c r="M607" s="36"/>
      <c r="N607" s="50"/>
      <c r="O607" s="50"/>
      <c r="P607" s="50"/>
      <c r="Q607" s="50"/>
      <c r="R607" s="50"/>
      <c r="S607" s="50"/>
      <c r="T607" s="50"/>
      <c r="U607" s="50"/>
      <c r="V607" s="50"/>
      <c r="W607" s="50"/>
      <c r="X607" s="50"/>
      <c r="Y607" s="78"/>
    </row>
    <row r="608" spans="13:25" x14ac:dyDescent="0.3">
      <c r="M608" s="36"/>
      <c r="N608" s="50"/>
      <c r="O608" s="50"/>
      <c r="P608" s="50"/>
      <c r="Q608" s="50"/>
      <c r="R608" s="50"/>
      <c r="S608" s="50"/>
      <c r="T608" s="50"/>
      <c r="U608" s="50"/>
      <c r="V608" s="50"/>
      <c r="W608" s="50"/>
      <c r="X608" s="50"/>
      <c r="Y608" s="78"/>
    </row>
    <row r="609" spans="13:25" x14ac:dyDescent="0.3">
      <c r="M609" s="36"/>
      <c r="N609" s="50"/>
      <c r="O609" s="50"/>
      <c r="P609" s="50"/>
      <c r="Q609" s="50"/>
      <c r="R609" s="50"/>
      <c r="S609" s="50"/>
      <c r="T609" s="50"/>
      <c r="U609" s="50"/>
      <c r="V609" s="50"/>
      <c r="W609" s="50"/>
      <c r="X609" s="50"/>
      <c r="Y609" s="78"/>
    </row>
    <row r="610" spans="13:25" x14ac:dyDescent="0.3">
      <c r="M610" s="36"/>
      <c r="N610" s="50"/>
      <c r="O610" s="50"/>
      <c r="P610" s="50"/>
      <c r="Q610" s="50"/>
      <c r="R610" s="50"/>
      <c r="S610" s="50"/>
      <c r="T610" s="50"/>
      <c r="U610" s="50"/>
      <c r="V610" s="50"/>
      <c r="W610" s="50"/>
      <c r="X610" s="50"/>
      <c r="Y610" s="78"/>
    </row>
    <row r="611" spans="13:25" x14ac:dyDescent="0.3">
      <c r="M611" s="36"/>
      <c r="N611" s="50"/>
      <c r="O611" s="50"/>
      <c r="P611" s="50"/>
      <c r="Q611" s="50"/>
      <c r="R611" s="50"/>
      <c r="S611" s="50"/>
      <c r="T611" s="50"/>
      <c r="U611" s="50"/>
      <c r="V611" s="50"/>
      <c r="W611" s="50"/>
      <c r="X611" s="50"/>
      <c r="Y611" s="78"/>
    </row>
    <row r="612" spans="13:25" x14ac:dyDescent="0.3">
      <c r="M612" s="36"/>
      <c r="N612" s="50"/>
      <c r="O612" s="50"/>
      <c r="P612" s="50"/>
      <c r="Q612" s="50"/>
      <c r="R612" s="50"/>
      <c r="S612" s="50"/>
      <c r="T612" s="50"/>
      <c r="U612" s="50"/>
      <c r="V612" s="50"/>
      <c r="W612" s="50"/>
      <c r="X612" s="50"/>
      <c r="Y612" s="78"/>
    </row>
    <row r="613" spans="13:25" x14ac:dyDescent="0.3">
      <c r="M613" s="36"/>
      <c r="N613" s="50"/>
      <c r="O613" s="50"/>
      <c r="P613" s="50"/>
      <c r="Q613" s="50"/>
      <c r="R613" s="50"/>
      <c r="S613" s="50"/>
      <c r="T613" s="50"/>
      <c r="U613" s="50"/>
      <c r="V613" s="50"/>
      <c r="W613" s="50"/>
      <c r="X613" s="50"/>
      <c r="Y613" s="78"/>
    </row>
    <row r="614" spans="13:25" x14ac:dyDescent="0.3">
      <c r="M614" s="36"/>
      <c r="N614" s="50"/>
      <c r="O614" s="50"/>
      <c r="P614" s="50"/>
      <c r="Q614" s="50"/>
      <c r="R614" s="50"/>
      <c r="S614" s="50"/>
      <c r="T614" s="50"/>
      <c r="U614" s="50"/>
      <c r="V614" s="50"/>
      <c r="W614" s="50"/>
      <c r="X614" s="50"/>
      <c r="Y614" s="78"/>
    </row>
    <row r="615" spans="13:25" x14ac:dyDescent="0.3">
      <c r="M615" s="36"/>
      <c r="N615" s="50"/>
      <c r="O615" s="50"/>
      <c r="P615" s="50"/>
      <c r="Q615" s="50"/>
      <c r="R615" s="50"/>
      <c r="S615" s="50"/>
      <c r="T615" s="50"/>
      <c r="U615" s="50"/>
      <c r="V615" s="50"/>
      <c r="W615" s="50"/>
      <c r="X615" s="50"/>
      <c r="Y615" s="78"/>
    </row>
    <row r="616" spans="13:25" x14ac:dyDescent="0.3">
      <c r="M616" s="36"/>
      <c r="N616" s="50"/>
      <c r="O616" s="50"/>
      <c r="P616" s="50"/>
      <c r="Q616" s="50"/>
      <c r="R616" s="50"/>
      <c r="S616" s="50"/>
      <c r="T616" s="50"/>
      <c r="U616" s="50"/>
      <c r="V616" s="50"/>
      <c r="W616" s="50"/>
      <c r="X616" s="50"/>
      <c r="Y616" s="78"/>
    </row>
    <row r="617" spans="13:25" x14ac:dyDescent="0.3">
      <c r="M617" s="36"/>
      <c r="N617" s="50"/>
      <c r="O617" s="50"/>
      <c r="P617" s="50"/>
      <c r="Q617" s="50"/>
      <c r="R617" s="50"/>
      <c r="S617" s="50"/>
      <c r="T617" s="50"/>
      <c r="U617" s="50"/>
      <c r="V617" s="50"/>
      <c r="W617" s="50"/>
      <c r="X617" s="50"/>
      <c r="Y617" s="78"/>
    </row>
    <row r="618" spans="13:25" x14ac:dyDescent="0.3">
      <c r="M618" s="36"/>
      <c r="N618" s="50"/>
      <c r="O618" s="50"/>
      <c r="P618" s="50"/>
      <c r="Q618" s="50"/>
      <c r="R618" s="50"/>
      <c r="S618" s="50"/>
      <c r="T618" s="50"/>
      <c r="U618" s="50"/>
      <c r="V618" s="50"/>
      <c r="W618" s="50"/>
      <c r="X618" s="50"/>
      <c r="Y618" s="78"/>
    </row>
    <row r="619" spans="13:25" x14ac:dyDescent="0.3">
      <c r="M619" s="36"/>
      <c r="N619" s="50"/>
      <c r="O619" s="50"/>
      <c r="P619" s="50"/>
      <c r="Q619" s="50"/>
      <c r="R619" s="50"/>
      <c r="S619" s="50"/>
      <c r="T619" s="50"/>
      <c r="U619" s="50"/>
      <c r="V619" s="50"/>
      <c r="W619" s="50"/>
      <c r="X619" s="50"/>
      <c r="Y619" s="78"/>
    </row>
    <row r="620" spans="13:25" x14ac:dyDescent="0.3">
      <c r="M620" s="36"/>
      <c r="N620" s="50"/>
      <c r="O620" s="50"/>
      <c r="P620" s="50"/>
      <c r="Q620" s="50"/>
      <c r="R620" s="50"/>
      <c r="S620" s="50"/>
      <c r="T620" s="50"/>
      <c r="U620" s="50"/>
      <c r="V620" s="50"/>
      <c r="W620" s="50"/>
      <c r="X620" s="50"/>
      <c r="Y620" s="78"/>
    </row>
    <row r="621" spans="13:25" x14ac:dyDescent="0.3">
      <c r="M621" s="36"/>
      <c r="N621" s="50"/>
      <c r="O621" s="50"/>
      <c r="P621" s="50"/>
      <c r="Q621" s="50"/>
      <c r="R621" s="50"/>
      <c r="S621" s="50"/>
      <c r="T621" s="50"/>
      <c r="U621" s="50"/>
      <c r="V621" s="50"/>
      <c r="W621" s="50"/>
      <c r="X621" s="50"/>
      <c r="Y621" s="78"/>
    </row>
    <row r="622" spans="13:25" x14ac:dyDescent="0.3">
      <c r="M622" s="36"/>
      <c r="N622" s="50"/>
      <c r="O622" s="50"/>
      <c r="P622" s="50"/>
      <c r="Q622" s="50"/>
      <c r="R622" s="50"/>
      <c r="S622" s="50"/>
      <c r="T622" s="50"/>
      <c r="U622" s="50"/>
      <c r="V622" s="50"/>
      <c r="W622" s="50"/>
      <c r="X622" s="50"/>
      <c r="Y622" s="78"/>
    </row>
    <row r="623" spans="13:25" x14ac:dyDescent="0.3">
      <c r="M623" s="36"/>
      <c r="N623" s="50"/>
      <c r="O623" s="50"/>
      <c r="P623" s="50"/>
      <c r="Q623" s="50"/>
      <c r="R623" s="50"/>
      <c r="S623" s="50"/>
      <c r="T623" s="50"/>
      <c r="U623" s="50"/>
      <c r="V623" s="50"/>
      <c r="W623" s="50"/>
      <c r="X623" s="50"/>
      <c r="Y623" s="78"/>
    </row>
    <row r="624" spans="13:25" x14ac:dyDescent="0.3">
      <c r="M624" s="36"/>
      <c r="N624" s="50"/>
      <c r="O624" s="50"/>
      <c r="P624" s="50"/>
      <c r="Q624" s="50"/>
      <c r="R624" s="50"/>
      <c r="S624" s="50"/>
      <c r="T624" s="50"/>
      <c r="U624" s="50"/>
      <c r="V624" s="50"/>
      <c r="W624" s="50"/>
      <c r="X624" s="50"/>
      <c r="Y624" s="78"/>
    </row>
    <row r="625" spans="13:25" x14ac:dyDescent="0.3">
      <c r="M625" s="36"/>
      <c r="N625" s="50"/>
      <c r="O625" s="50"/>
      <c r="P625" s="50"/>
      <c r="Q625" s="50"/>
      <c r="R625" s="50"/>
      <c r="S625" s="50"/>
      <c r="T625" s="50"/>
      <c r="U625" s="50"/>
      <c r="V625" s="50"/>
      <c r="W625" s="50"/>
      <c r="X625" s="50"/>
      <c r="Y625" s="78"/>
    </row>
    <row r="626" spans="13:25" x14ac:dyDescent="0.3">
      <c r="M626" s="36"/>
      <c r="N626" s="50"/>
      <c r="O626" s="50"/>
      <c r="P626" s="50"/>
      <c r="Q626" s="50"/>
      <c r="R626" s="50"/>
      <c r="S626" s="50"/>
      <c r="T626" s="50"/>
      <c r="U626" s="50"/>
      <c r="V626" s="50"/>
      <c r="W626" s="50"/>
      <c r="X626" s="50"/>
      <c r="Y626" s="78"/>
    </row>
    <row r="627" spans="13:25" x14ac:dyDescent="0.3">
      <c r="M627" s="36"/>
      <c r="N627" s="50"/>
      <c r="O627" s="50"/>
      <c r="P627" s="50"/>
      <c r="Q627" s="50"/>
      <c r="R627" s="50"/>
      <c r="S627" s="50"/>
      <c r="T627" s="50"/>
      <c r="U627" s="50"/>
      <c r="V627" s="50"/>
      <c r="W627" s="50"/>
      <c r="X627" s="50"/>
      <c r="Y627" s="78"/>
    </row>
    <row r="628" spans="13:25" x14ac:dyDescent="0.3">
      <c r="M628" s="36"/>
      <c r="N628" s="50"/>
      <c r="O628" s="50"/>
      <c r="P628" s="50"/>
      <c r="Q628" s="50"/>
      <c r="R628" s="50"/>
      <c r="S628" s="50"/>
      <c r="T628" s="50"/>
      <c r="U628" s="50"/>
      <c r="V628" s="50"/>
      <c r="W628" s="50"/>
      <c r="X628" s="50"/>
      <c r="Y628" s="78"/>
    </row>
    <row r="629" spans="13:25" x14ac:dyDescent="0.3">
      <c r="M629" s="36"/>
      <c r="N629" s="50"/>
      <c r="O629" s="50"/>
      <c r="P629" s="50"/>
      <c r="Q629" s="50"/>
      <c r="R629" s="50"/>
      <c r="S629" s="50"/>
      <c r="T629" s="50"/>
      <c r="U629" s="50"/>
      <c r="V629" s="50"/>
      <c r="W629" s="50"/>
      <c r="X629" s="50"/>
      <c r="Y629" s="78"/>
    </row>
    <row r="630" spans="13:25" x14ac:dyDescent="0.3">
      <c r="M630" s="36"/>
      <c r="N630" s="50"/>
      <c r="O630" s="50"/>
      <c r="P630" s="50"/>
      <c r="Q630" s="50"/>
      <c r="R630" s="50"/>
      <c r="S630" s="50"/>
      <c r="T630" s="50"/>
      <c r="U630" s="50"/>
      <c r="V630" s="50"/>
      <c r="W630" s="50"/>
      <c r="X630" s="50"/>
      <c r="Y630" s="78"/>
    </row>
    <row r="631" spans="13:25" x14ac:dyDescent="0.3">
      <c r="M631" s="36"/>
      <c r="N631" s="50"/>
      <c r="O631" s="50"/>
      <c r="P631" s="50"/>
      <c r="Q631" s="50"/>
      <c r="R631" s="50"/>
      <c r="S631" s="50"/>
      <c r="T631" s="50"/>
      <c r="U631" s="50"/>
      <c r="V631" s="50"/>
      <c r="W631" s="50"/>
      <c r="X631" s="50"/>
      <c r="Y631" s="78"/>
    </row>
    <row r="632" spans="13:25" x14ac:dyDescent="0.3">
      <c r="M632" s="36"/>
      <c r="N632" s="50"/>
      <c r="O632" s="50"/>
      <c r="P632" s="50"/>
      <c r="Q632" s="50"/>
      <c r="R632" s="50"/>
      <c r="S632" s="50"/>
      <c r="T632" s="50"/>
      <c r="U632" s="50"/>
      <c r="V632" s="50"/>
      <c r="W632" s="50"/>
      <c r="X632" s="50"/>
      <c r="Y632" s="78"/>
    </row>
    <row r="633" spans="13:25" x14ac:dyDescent="0.3">
      <c r="M633" s="36"/>
      <c r="N633" s="50"/>
      <c r="O633" s="50"/>
      <c r="P633" s="50"/>
      <c r="Q633" s="50"/>
      <c r="R633" s="50"/>
      <c r="S633" s="50"/>
      <c r="T633" s="50"/>
      <c r="U633" s="50"/>
      <c r="V633" s="50"/>
      <c r="W633" s="50"/>
      <c r="X633" s="50"/>
      <c r="Y633" s="78"/>
    </row>
    <row r="634" spans="13:25" x14ac:dyDescent="0.3">
      <c r="M634" s="36"/>
      <c r="N634" s="50"/>
      <c r="O634" s="50"/>
      <c r="P634" s="50"/>
      <c r="Q634" s="50"/>
      <c r="R634" s="50"/>
      <c r="S634" s="50"/>
      <c r="T634" s="50"/>
      <c r="U634" s="50"/>
      <c r="V634" s="50"/>
      <c r="W634" s="50"/>
      <c r="X634" s="50"/>
      <c r="Y634" s="78"/>
    </row>
    <row r="635" spans="13:25" x14ac:dyDescent="0.3">
      <c r="M635" s="36"/>
      <c r="N635" s="50"/>
      <c r="O635" s="50"/>
      <c r="P635" s="50"/>
      <c r="Q635" s="50"/>
      <c r="R635" s="50"/>
      <c r="S635" s="50"/>
      <c r="T635" s="50"/>
      <c r="U635" s="50"/>
      <c r="V635" s="50"/>
      <c r="W635" s="50"/>
      <c r="X635" s="50"/>
      <c r="Y635" s="78"/>
    </row>
    <row r="636" spans="13:25" x14ac:dyDescent="0.3">
      <c r="M636" s="36"/>
      <c r="N636" s="50"/>
      <c r="O636" s="50"/>
      <c r="P636" s="50"/>
      <c r="Q636" s="50"/>
      <c r="R636" s="50"/>
      <c r="S636" s="50"/>
      <c r="T636" s="50"/>
      <c r="U636" s="50"/>
      <c r="V636" s="50"/>
      <c r="W636" s="50"/>
      <c r="X636" s="50"/>
      <c r="Y636" s="78"/>
    </row>
    <row r="637" spans="13:25" x14ac:dyDescent="0.3">
      <c r="M637" s="36"/>
      <c r="N637" s="50"/>
      <c r="O637" s="50"/>
      <c r="P637" s="50"/>
      <c r="Q637" s="50"/>
      <c r="R637" s="50"/>
      <c r="S637" s="50"/>
      <c r="T637" s="50"/>
      <c r="U637" s="50"/>
      <c r="V637" s="50"/>
      <c r="W637" s="50"/>
      <c r="X637" s="50"/>
      <c r="Y637" s="78"/>
    </row>
    <row r="638" spans="13:25" x14ac:dyDescent="0.3">
      <c r="M638" s="36"/>
      <c r="N638" s="50"/>
      <c r="O638" s="50"/>
      <c r="P638" s="50"/>
      <c r="Q638" s="50"/>
      <c r="R638" s="50"/>
      <c r="S638" s="50"/>
      <c r="T638" s="50"/>
      <c r="U638" s="50"/>
      <c r="V638" s="50"/>
      <c r="W638" s="50"/>
      <c r="X638" s="50"/>
      <c r="Y638" s="78"/>
    </row>
    <row r="639" spans="13:25" x14ac:dyDescent="0.3">
      <c r="M639" s="36"/>
      <c r="N639" s="50"/>
      <c r="O639" s="50"/>
      <c r="P639" s="50"/>
      <c r="Q639" s="50"/>
      <c r="R639" s="50"/>
      <c r="S639" s="50"/>
      <c r="T639" s="50"/>
      <c r="U639" s="50"/>
      <c r="V639" s="50"/>
      <c r="W639" s="50"/>
      <c r="X639" s="50"/>
      <c r="Y639" s="78"/>
    </row>
    <row r="640" spans="13:25" x14ac:dyDescent="0.3">
      <c r="M640" s="36"/>
      <c r="N640" s="50"/>
      <c r="O640" s="50"/>
      <c r="P640" s="50"/>
      <c r="Q640" s="50"/>
      <c r="R640" s="50"/>
      <c r="S640" s="50"/>
      <c r="T640" s="50"/>
      <c r="U640" s="50"/>
      <c r="V640" s="50"/>
      <c r="W640" s="50"/>
      <c r="X640" s="50"/>
      <c r="Y640" s="78"/>
    </row>
    <row r="641" spans="13:25" x14ac:dyDescent="0.3">
      <c r="M641" s="36"/>
      <c r="N641" s="50"/>
      <c r="O641" s="50"/>
      <c r="P641" s="50"/>
      <c r="Q641" s="50"/>
      <c r="R641" s="50"/>
      <c r="S641" s="50"/>
      <c r="T641" s="50"/>
      <c r="U641" s="50"/>
      <c r="V641" s="50"/>
      <c r="W641" s="50"/>
      <c r="X641" s="50"/>
      <c r="Y641" s="78"/>
    </row>
    <row r="642" spans="13:25" x14ac:dyDescent="0.3">
      <c r="M642" s="36"/>
      <c r="N642" s="50"/>
      <c r="O642" s="50"/>
      <c r="P642" s="50"/>
      <c r="Q642" s="50"/>
      <c r="R642" s="50"/>
      <c r="S642" s="50"/>
      <c r="T642" s="50"/>
      <c r="U642" s="50"/>
      <c r="V642" s="50"/>
      <c r="W642" s="50"/>
      <c r="X642" s="50"/>
      <c r="Y642" s="78"/>
    </row>
    <row r="643" spans="13:25" x14ac:dyDescent="0.3">
      <c r="M643" s="36"/>
      <c r="N643" s="50"/>
      <c r="O643" s="50"/>
      <c r="P643" s="50"/>
      <c r="Q643" s="50"/>
      <c r="R643" s="50"/>
      <c r="S643" s="50"/>
      <c r="T643" s="50"/>
      <c r="U643" s="50"/>
      <c r="V643" s="50"/>
      <c r="W643" s="50"/>
      <c r="X643" s="50"/>
      <c r="Y643" s="78"/>
    </row>
    <row r="644" spans="13:25" x14ac:dyDescent="0.3">
      <c r="M644" s="36"/>
      <c r="N644" s="50"/>
      <c r="O644" s="50"/>
      <c r="P644" s="50"/>
      <c r="Q644" s="50"/>
      <c r="R644" s="50"/>
      <c r="S644" s="50"/>
      <c r="T644" s="50"/>
      <c r="U644" s="50"/>
      <c r="V644" s="50"/>
      <c r="W644" s="50"/>
      <c r="X644" s="50"/>
      <c r="Y644" s="78"/>
    </row>
    <row r="645" spans="13:25" x14ac:dyDescent="0.3">
      <c r="M645" s="36"/>
      <c r="N645" s="50"/>
      <c r="O645" s="50"/>
      <c r="P645" s="50"/>
      <c r="Q645" s="50"/>
      <c r="R645" s="50"/>
      <c r="S645" s="50"/>
      <c r="T645" s="50"/>
      <c r="U645" s="50"/>
      <c r="V645" s="50"/>
      <c r="W645" s="50"/>
      <c r="X645" s="50"/>
      <c r="Y645" s="78"/>
    </row>
    <row r="646" spans="13:25" x14ac:dyDescent="0.3">
      <c r="M646" s="36"/>
      <c r="N646" s="50"/>
      <c r="O646" s="50"/>
      <c r="P646" s="50"/>
      <c r="Q646" s="50"/>
      <c r="R646" s="50"/>
      <c r="S646" s="50"/>
      <c r="T646" s="50"/>
      <c r="U646" s="50"/>
      <c r="V646" s="50"/>
      <c r="W646" s="50"/>
      <c r="X646" s="50"/>
      <c r="Y646" s="78"/>
    </row>
    <row r="647" spans="13:25" x14ac:dyDescent="0.3">
      <c r="M647" s="36"/>
      <c r="N647" s="50"/>
      <c r="O647" s="50"/>
      <c r="P647" s="50"/>
      <c r="Q647" s="50"/>
      <c r="R647" s="50"/>
      <c r="S647" s="50"/>
      <c r="T647" s="50"/>
      <c r="U647" s="50"/>
      <c r="V647" s="50"/>
      <c r="W647" s="50"/>
      <c r="X647" s="50"/>
      <c r="Y647" s="78"/>
    </row>
    <row r="648" spans="13:25" x14ac:dyDescent="0.3">
      <c r="M648" s="36"/>
      <c r="N648" s="50"/>
      <c r="O648" s="50"/>
      <c r="P648" s="50"/>
      <c r="Q648" s="50"/>
      <c r="R648" s="50"/>
      <c r="S648" s="50"/>
      <c r="T648" s="50"/>
      <c r="U648" s="50"/>
      <c r="V648" s="50"/>
      <c r="W648" s="50"/>
      <c r="X648" s="50"/>
      <c r="Y648" s="78"/>
    </row>
    <row r="649" spans="13:25" x14ac:dyDescent="0.3">
      <c r="M649" s="36"/>
      <c r="N649" s="50"/>
      <c r="O649" s="50"/>
      <c r="P649" s="50"/>
      <c r="Q649" s="50"/>
      <c r="R649" s="50"/>
      <c r="S649" s="50"/>
      <c r="T649" s="50"/>
      <c r="U649" s="50"/>
      <c r="V649" s="50"/>
      <c r="W649" s="50"/>
      <c r="X649" s="50"/>
      <c r="Y649" s="78"/>
    </row>
    <row r="650" spans="13:25" x14ac:dyDescent="0.3">
      <c r="M650" s="36"/>
      <c r="N650" s="50"/>
      <c r="O650" s="50"/>
      <c r="P650" s="50"/>
      <c r="Q650" s="50"/>
      <c r="R650" s="50"/>
      <c r="S650" s="50"/>
      <c r="T650" s="50"/>
      <c r="U650" s="50"/>
      <c r="V650" s="50"/>
      <c r="W650" s="50"/>
      <c r="X650" s="50"/>
      <c r="Y650" s="78"/>
    </row>
    <row r="651" spans="13:25" x14ac:dyDescent="0.3">
      <c r="M651" s="36"/>
      <c r="N651" s="50"/>
      <c r="O651" s="50"/>
      <c r="P651" s="50"/>
      <c r="Q651" s="50"/>
      <c r="R651" s="50"/>
      <c r="S651" s="50"/>
      <c r="T651" s="50"/>
      <c r="U651" s="50"/>
      <c r="V651" s="50"/>
      <c r="W651" s="50"/>
      <c r="X651" s="50"/>
      <c r="Y651" s="78"/>
    </row>
    <row r="652" spans="13:25" x14ac:dyDescent="0.3">
      <c r="M652" s="36"/>
      <c r="N652" s="50"/>
      <c r="O652" s="50"/>
      <c r="P652" s="50"/>
      <c r="Q652" s="50"/>
      <c r="R652" s="50"/>
      <c r="S652" s="50"/>
      <c r="T652" s="50"/>
      <c r="U652" s="50"/>
      <c r="V652" s="50"/>
      <c r="W652" s="50"/>
      <c r="X652" s="50"/>
      <c r="Y652" s="78"/>
    </row>
    <row r="653" spans="13:25" x14ac:dyDescent="0.3">
      <c r="M653" s="36"/>
      <c r="N653" s="50"/>
      <c r="O653" s="50"/>
      <c r="P653" s="50"/>
      <c r="Q653" s="50"/>
      <c r="R653" s="50"/>
      <c r="S653" s="50"/>
      <c r="T653" s="50"/>
      <c r="U653" s="50"/>
      <c r="V653" s="50"/>
      <c r="W653" s="50"/>
      <c r="X653" s="50"/>
      <c r="Y653" s="78"/>
    </row>
    <row r="654" spans="13:25" x14ac:dyDescent="0.3">
      <c r="M654" s="36"/>
      <c r="N654" s="50"/>
      <c r="O654" s="50"/>
      <c r="P654" s="50"/>
      <c r="Q654" s="50"/>
      <c r="R654" s="50"/>
      <c r="S654" s="50"/>
      <c r="T654" s="50"/>
      <c r="U654" s="50"/>
      <c r="V654" s="50"/>
      <c r="W654" s="50"/>
      <c r="X654" s="50"/>
      <c r="Y654" s="78"/>
    </row>
    <row r="655" spans="13:25" x14ac:dyDescent="0.3">
      <c r="M655" s="36"/>
      <c r="N655" s="50"/>
      <c r="O655" s="50"/>
      <c r="P655" s="50"/>
      <c r="Q655" s="50"/>
      <c r="R655" s="50"/>
      <c r="S655" s="50"/>
      <c r="T655" s="50"/>
      <c r="U655" s="50"/>
      <c r="V655" s="50"/>
      <c r="W655" s="50"/>
      <c r="X655" s="50"/>
      <c r="Y655" s="78"/>
    </row>
    <row r="656" spans="13:25" x14ac:dyDescent="0.3">
      <c r="M656" s="36"/>
      <c r="N656" s="50"/>
      <c r="O656" s="50"/>
      <c r="P656" s="50"/>
      <c r="Q656" s="50"/>
      <c r="R656" s="50"/>
      <c r="S656" s="50"/>
      <c r="T656" s="50"/>
      <c r="U656" s="50"/>
      <c r="V656" s="50"/>
      <c r="W656" s="50"/>
      <c r="X656" s="50"/>
      <c r="Y656" s="78"/>
    </row>
    <row r="657" spans="13:25" x14ac:dyDescent="0.3">
      <c r="M657" s="36"/>
      <c r="N657" s="50"/>
      <c r="O657" s="50"/>
      <c r="P657" s="50"/>
      <c r="Q657" s="50"/>
      <c r="R657" s="50"/>
      <c r="S657" s="50"/>
      <c r="T657" s="50"/>
      <c r="U657" s="50"/>
      <c r="V657" s="50"/>
      <c r="W657" s="50"/>
      <c r="X657" s="50"/>
      <c r="Y657" s="78"/>
    </row>
    <row r="658" spans="13:25" x14ac:dyDescent="0.3">
      <c r="M658" s="36"/>
      <c r="N658" s="50"/>
      <c r="O658" s="50"/>
      <c r="P658" s="50"/>
      <c r="Q658" s="50"/>
      <c r="R658" s="50"/>
      <c r="S658" s="50"/>
      <c r="T658" s="50"/>
      <c r="U658" s="50"/>
      <c r="V658" s="50"/>
      <c r="W658" s="50"/>
      <c r="X658" s="50"/>
      <c r="Y658" s="78"/>
    </row>
    <row r="659" spans="13:25" x14ac:dyDescent="0.3">
      <c r="M659" s="36"/>
      <c r="N659" s="50"/>
      <c r="O659" s="50"/>
      <c r="P659" s="50"/>
      <c r="Q659" s="50"/>
      <c r="R659" s="50"/>
      <c r="S659" s="50"/>
      <c r="T659" s="50"/>
      <c r="U659" s="50"/>
      <c r="V659" s="50"/>
      <c r="W659" s="50"/>
      <c r="X659" s="50"/>
      <c r="Y659" s="78"/>
    </row>
    <row r="660" spans="13:25" x14ac:dyDescent="0.3">
      <c r="M660" s="36"/>
      <c r="N660" s="50"/>
      <c r="O660" s="50"/>
      <c r="P660" s="50"/>
      <c r="Q660" s="50"/>
      <c r="R660" s="50"/>
      <c r="S660" s="50"/>
      <c r="T660" s="50"/>
      <c r="U660" s="50"/>
      <c r="V660" s="50"/>
      <c r="W660" s="50"/>
      <c r="X660" s="50"/>
      <c r="Y660" s="78"/>
    </row>
    <row r="661" spans="13:25" x14ac:dyDescent="0.3">
      <c r="M661" s="36"/>
      <c r="N661" s="50"/>
      <c r="O661" s="50"/>
      <c r="P661" s="50"/>
      <c r="Q661" s="50"/>
      <c r="R661" s="50"/>
      <c r="S661" s="50"/>
      <c r="T661" s="50"/>
      <c r="U661" s="50"/>
      <c r="V661" s="50"/>
      <c r="W661" s="50"/>
      <c r="X661" s="50"/>
      <c r="Y661" s="78"/>
    </row>
    <row r="662" spans="13:25" x14ac:dyDescent="0.3">
      <c r="M662" s="36"/>
      <c r="N662" s="50"/>
      <c r="O662" s="50"/>
      <c r="P662" s="50"/>
      <c r="Q662" s="50"/>
      <c r="R662" s="50"/>
      <c r="S662" s="50"/>
      <c r="T662" s="50"/>
      <c r="U662" s="50"/>
      <c r="V662" s="50"/>
      <c r="W662" s="50"/>
      <c r="X662" s="50"/>
      <c r="Y662" s="78"/>
    </row>
    <row r="663" spans="13:25" x14ac:dyDescent="0.3">
      <c r="M663" s="36"/>
      <c r="N663" s="50"/>
      <c r="O663" s="50"/>
      <c r="P663" s="50"/>
      <c r="Q663" s="50"/>
      <c r="R663" s="50"/>
      <c r="S663" s="50"/>
      <c r="T663" s="50"/>
      <c r="U663" s="50"/>
      <c r="V663" s="50"/>
      <c r="W663" s="50"/>
      <c r="X663" s="50"/>
      <c r="Y663" s="78"/>
    </row>
    <row r="664" spans="13:25" x14ac:dyDescent="0.3">
      <c r="M664" s="36"/>
      <c r="N664" s="50"/>
      <c r="O664" s="50"/>
      <c r="P664" s="50"/>
      <c r="Q664" s="50"/>
      <c r="R664" s="50"/>
      <c r="S664" s="50"/>
      <c r="T664" s="50"/>
      <c r="U664" s="50"/>
      <c r="V664" s="50"/>
      <c r="W664" s="50"/>
      <c r="X664" s="50"/>
      <c r="Y664" s="78"/>
    </row>
    <row r="665" spans="13:25" x14ac:dyDescent="0.3">
      <c r="M665" s="36"/>
      <c r="N665" s="50"/>
      <c r="O665" s="50"/>
      <c r="P665" s="50"/>
      <c r="Q665" s="50"/>
      <c r="R665" s="50"/>
      <c r="S665" s="50"/>
      <c r="T665" s="50"/>
      <c r="U665" s="50"/>
      <c r="V665" s="50"/>
      <c r="W665" s="50"/>
      <c r="X665" s="50"/>
      <c r="Y665" s="78"/>
    </row>
    <row r="666" spans="13:25" x14ac:dyDescent="0.3">
      <c r="M666" s="36"/>
      <c r="N666" s="50"/>
      <c r="O666" s="50"/>
      <c r="P666" s="50"/>
      <c r="Q666" s="50"/>
      <c r="R666" s="50"/>
      <c r="S666" s="50"/>
      <c r="T666" s="50"/>
      <c r="U666" s="50"/>
      <c r="V666" s="50"/>
      <c r="W666" s="50"/>
      <c r="X666" s="50"/>
      <c r="Y666" s="78"/>
    </row>
    <row r="667" spans="13:25" x14ac:dyDescent="0.3">
      <c r="M667" s="36"/>
      <c r="N667" s="50"/>
      <c r="O667" s="50"/>
      <c r="P667" s="50"/>
      <c r="Q667" s="50"/>
      <c r="R667" s="50"/>
      <c r="S667" s="50"/>
      <c r="T667" s="50"/>
      <c r="U667" s="50"/>
      <c r="V667" s="50"/>
      <c r="W667" s="50"/>
      <c r="X667" s="50"/>
      <c r="Y667" s="78"/>
    </row>
    <row r="668" spans="13:25" x14ac:dyDescent="0.3">
      <c r="M668" s="36"/>
      <c r="N668" s="50"/>
      <c r="O668" s="50"/>
      <c r="P668" s="50"/>
      <c r="Q668" s="50"/>
      <c r="R668" s="50"/>
      <c r="S668" s="50"/>
      <c r="T668" s="50"/>
      <c r="U668" s="50"/>
      <c r="V668" s="50"/>
      <c r="W668" s="50"/>
      <c r="X668" s="50"/>
      <c r="Y668" s="78"/>
    </row>
    <row r="669" spans="13:25" x14ac:dyDescent="0.3">
      <c r="M669" s="36"/>
      <c r="N669" s="50"/>
      <c r="O669" s="50"/>
      <c r="P669" s="50"/>
      <c r="Q669" s="50"/>
      <c r="R669" s="50"/>
      <c r="S669" s="50"/>
      <c r="T669" s="50"/>
      <c r="U669" s="50"/>
      <c r="V669" s="50"/>
      <c r="W669" s="50"/>
      <c r="X669" s="50"/>
      <c r="Y669" s="78"/>
    </row>
    <row r="670" spans="13:25" x14ac:dyDescent="0.3">
      <c r="M670" s="36"/>
      <c r="N670" s="50"/>
      <c r="O670" s="50"/>
      <c r="P670" s="50"/>
      <c r="Q670" s="50"/>
      <c r="R670" s="50"/>
      <c r="S670" s="50"/>
      <c r="T670" s="50"/>
      <c r="U670" s="50"/>
      <c r="V670" s="50"/>
      <c r="W670" s="50"/>
      <c r="X670" s="50"/>
      <c r="Y670" s="78"/>
    </row>
    <row r="671" spans="13:25" x14ac:dyDescent="0.3">
      <c r="M671" s="36"/>
      <c r="N671" s="50"/>
      <c r="O671" s="50"/>
      <c r="P671" s="50"/>
      <c r="Q671" s="50"/>
      <c r="R671" s="50"/>
      <c r="S671" s="50"/>
      <c r="T671" s="50"/>
      <c r="U671" s="50"/>
      <c r="V671" s="50"/>
      <c r="W671" s="50"/>
      <c r="X671" s="50"/>
      <c r="Y671" s="78"/>
    </row>
    <row r="672" spans="13:25" x14ac:dyDescent="0.3">
      <c r="M672" s="36"/>
      <c r="N672" s="50"/>
      <c r="O672" s="50"/>
      <c r="P672" s="50"/>
      <c r="Q672" s="50"/>
      <c r="R672" s="50"/>
      <c r="S672" s="50"/>
      <c r="T672" s="50"/>
      <c r="U672" s="50"/>
      <c r="V672" s="50"/>
      <c r="W672" s="50"/>
      <c r="X672" s="50"/>
      <c r="Y672" s="78"/>
    </row>
    <row r="673" spans="13:25" x14ac:dyDescent="0.3">
      <c r="M673" s="36"/>
      <c r="N673" s="50"/>
      <c r="O673" s="50"/>
      <c r="P673" s="50"/>
      <c r="Q673" s="50"/>
      <c r="R673" s="50"/>
      <c r="S673" s="50"/>
      <c r="T673" s="50"/>
      <c r="U673" s="50"/>
      <c r="V673" s="50"/>
      <c r="W673" s="50"/>
      <c r="X673" s="50"/>
      <c r="Y673" s="78"/>
    </row>
    <row r="674" spans="13:25" x14ac:dyDescent="0.3">
      <c r="M674" s="36"/>
      <c r="N674" s="50"/>
      <c r="O674" s="50"/>
      <c r="P674" s="50"/>
      <c r="Q674" s="50"/>
      <c r="R674" s="50"/>
      <c r="S674" s="50"/>
      <c r="T674" s="50"/>
      <c r="U674" s="50"/>
      <c r="V674" s="50"/>
      <c r="W674" s="50"/>
      <c r="X674" s="50"/>
      <c r="Y674" s="78"/>
    </row>
    <row r="675" spans="13:25" x14ac:dyDescent="0.3">
      <c r="M675" s="36"/>
      <c r="N675" s="50"/>
      <c r="O675" s="50"/>
      <c r="P675" s="50"/>
      <c r="Q675" s="50"/>
      <c r="R675" s="50"/>
      <c r="S675" s="50"/>
      <c r="T675" s="50"/>
      <c r="U675" s="50"/>
      <c r="V675" s="50"/>
      <c r="W675" s="50"/>
      <c r="X675" s="50"/>
      <c r="Y675" s="78"/>
    </row>
    <row r="676" spans="13:25" x14ac:dyDescent="0.3">
      <c r="M676" s="36"/>
      <c r="N676" s="50"/>
      <c r="O676" s="50"/>
      <c r="P676" s="50"/>
      <c r="Q676" s="50"/>
      <c r="R676" s="50"/>
      <c r="S676" s="50"/>
      <c r="T676" s="50"/>
      <c r="U676" s="50"/>
      <c r="V676" s="50"/>
      <c r="W676" s="50"/>
      <c r="X676" s="50"/>
      <c r="Y676" s="78"/>
    </row>
    <row r="677" spans="13:25" x14ac:dyDescent="0.3">
      <c r="M677" s="36"/>
      <c r="N677" s="50"/>
      <c r="O677" s="50"/>
      <c r="P677" s="50"/>
      <c r="Q677" s="50"/>
      <c r="R677" s="50"/>
      <c r="S677" s="50"/>
      <c r="T677" s="50"/>
      <c r="U677" s="50"/>
      <c r="V677" s="50"/>
      <c r="W677" s="50"/>
      <c r="X677" s="50"/>
      <c r="Y677" s="78"/>
    </row>
    <row r="678" spans="13:25" x14ac:dyDescent="0.3">
      <c r="M678" s="36"/>
      <c r="N678" s="50"/>
      <c r="O678" s="50"/>
      <c r="P678" s="50"/>
      <c r="Q678" s="50"/>
      <c r="R678" s="50"/>
      <c r="S678" s="50"/>
      <c r="T678" s="50"/>
      <c r="U678" s="50"/>
      <c r="V678" s="50"/>
      <c r="W678" s="50"/>
      <c r="X678" s="50"/>
      <c r="Y678" s="78"/>
    </row>
    <row r="679" spans="13:25" x14ac:dyDescent="0.3">
      <c r="M679" s="36"/>
      <c r="N679" s="50"/>
      <c r="O679" s="50"/>
      <c r="P679" s="50"/>
      <c r="Q679" s="50"/>
      <c r="R679" s="50"/>
      <c r="S679" s="50"/>
      <c r="T679" s="50"/>
      <c r="U679" s="50"/>
      <c r="V679" s="50"/>
      <c r="W679" s="50"/>
      <c r="X679" s="50"/>
      <c r="Y679" s="78"/>
    </row>
    <row r="680" spans="13:25" x14ac:dyDescent="0.3">
      <c r="M680" s="36"/>
      <c r="N680" s="50"/>
      <c r="O680" s="50"/>
      <c r="P680" s="50"/>
      <c r="Q680" s="50"/>
      <c r="R680" s="50"/>
      <c r="S680" s="50"/>
      <c r="T680" s="50"/>
      <c r="U680" s="50"/>
      <c r="V680" s="50"/>
      <c r="W680" s="50"/>
      <c r="X680" s="50"/>
      <c r="Y680" s="78"/>
    </row>
    <row r="681" spans="13:25" x14ac:dyDescent="0.3">
      <c r="M681" s="36"/>
      <c r="N681" s="50"/>
      <c r="O681" s="50"/>
      <c r="P681" s="50"/>
      <c r="Q681" s="50"/>
      <c r="R681" s="50"/>
      <c r="S681" s="50"/>
      <c r="T681" s="50"/>
      <c r="U681" s="50"/>
      <c r="V681" s="50"/>
      <c r="W681" s="50"/>
      <c r="X681" s="50"/>
      <c r="Y681" s="78"/>
    </row>
    <row r="682" spans="13:25" x14ac:dyDescent="0.3">
      <c r="M682" s="36"/>
      <c r="N682" s="50"/>
      <c r="O682" s="50"/>
      <c r="P682" s="50"/>
      <c r="Q682" s="50"/>
      <c r="R682" s="50"/>
      <c r="S682" s="50"/>
      <c r="T682" s="50"/>
      <c r="U682" s="50"/>
      <c r="V682" s="50"/>
      <c r="W682" s="50"/>
      <c r="X682" s="50"/>
      <c r="Y682" s="78"/>
    </row>
    <row r="683" spans="13:25" x14ac:dyDescent="0.3">
      <c r="M683" s="36"/>
      <c r="N683" s="50"/>
      <c r="O683" s="50"/>
      <c r="P683" s="50"/>
      <c r="Q683" s="50"/>
      <c r="R683" s="50"/>
      <c r="S683" s="50"/>
      <c r="T683" s="50"/>
      <c r="U683" s="50"/>
      <c r="V683" s="50"/>
      <c r="W683" s="50"/>
      <c r="X683" s="50"/>
      <c r="Y683" s="78"/>
    </row>
    <row r="684" spans="13:25" x14ac:dyDescent="0.3">
      <c r="M684" s="36"/>
      <c r="N684" s="50"/>
      <c r="O684" s="50"/>
      <c r="P684" s="50"/>
      <c r="Q684" s="50"/>
      <c r="R684" s="50"/>
      <c r="S684" s="50"/>
      <c r="T684" s="50"/>
      <c r="U684" s="50"/>
      <c r="V684" s="50"/>
      <c r="W684" s="50"/>
      <c r="X684" s="50"/>
      <c r="Y684" s="78"/>
    </row>
    <row r="685" spans="13:25" x14ac:dyDescent="0.3">
      <c r="M685" s="36"/>
      <c r="N685" s="50"/>
      <c r="O685" s="50"/>
      <c r="P685" s="50"/>
      <c r="Q685" s="50"/>
      <c r="R685" s="50"/>
      <c r="S685" s="50"/>
      <c r="T685" s="50"/>
      <c r="U685" s="50"/>
      <c r="V685" s="50"/>
      <c r="W685" s="50"/>
      <c r="X685" s="50"/>
      <c r="Y685" s="78"/>
    </row>
    <row r="686" spans="13:25" x14ac:dyDescent="0.3">
      <c r="M686" s="36"/>
      <c r="N686" s="50"/>
      <c r="O686" s="50"/>
      <c r="P686" s="50"/>
      <c r="Q686" s="50"/>
      <c r="R686" s="50"/>
      <c r="S686" s="50"/>
      <c r="T686" s="50"/>
      <c r="U686" s="50"/>
      <c r="V686" s="50"/>
      <c r="W686" s="50"/>
      <c r="X686" s="50"/>
      <c r="Y686" s="78"/>
    </row>
    <row r="687" spans="13:25" x14ac:dyDescent="0.3">
      <c r="M687" s="36"/>
      <c r="N687" s="50"/>
      <c r="O687" s="50"/>
      <c r="P687" s="50"/>
      <c r="Q687" s="50"/>
      <c r="R687" s="50"/>
      <c r="S687" s="50"/>
      <c r="T687" s="50"/>
      <c r="U687" s="50"/>
      <c r="V687" s="50"/>
      <c r="W687" s="50"/>
      <c r="X687" s="50"/>
      <c r="Y687" s="78"/>
    </row>
    <row r="688" spans="13:25" x14ac:dyDescent="0.3">
      <c r="M688" s="36"/>
      <c r="N688" s="50"/>
      <c r="O688" s="50"/>
      <c r="P688" s="50"/>
      <c r="Q688" s="50"/>
      <c r="R688" s="50"/>
      <c r="S688" s="50"/>
      <c r="T688" s="50"/>
      <c r="U688" s="50"/>
      <c r="V688" s="50"/>
      <c r="W688" s="50"/>
      <c r="X688" s="50"/>
      <c r="Y688" s="78"/>
    </row>
    <row r="689" spans="13:25" x14ac:dyDescent="0.3">
      <c r="M689" s="36"/>
      <c r="N689" s="50"/>
      <c r="O689" s="50"/>
      <c r="P689" s="50"/>
      <c r="Q689" s="50"/>
      <c r="R689" s="50"/>
      <c r="S689" s="50"/>
      <c r="T689" s="50"/>
      <c r="U689" s="50"/>
      <c r="V689" s="50"/>
      <c r="W689" s="50"/>
      <c r="X689" s="50"/>
      <c r="Y689" s="78"/>
    </row>
    <row r="690" spans="13:25" x14ac:dyDescent="0.3">
      <c r="M690" s="36"/>
      <c r="N690" s="50"/>
      <c r="O690" s="50"/>
      <c r="P690" s="50"/>
      <c r="Q690" s="50"/>
      <c r="R690" s="50"/>
      <c r="S690" s="50"/>
      <c r="T690" s="50"/>
      <c r="U690" s="50"/>
      <c r="V690" s="50"/>
      <c r="W690" s="50"/>
      <c r="X690" s="50"/>
      <c r="Y690" s="78"/>
    </row>
    <row r="691" spans="13:25" x14ac:dyDescent="0.3">
      <c r="M691" s="36"/>
      <c r="N691" s="50"/>
      <c r="O691" s="50"/>
      <c r="P691" s="50"/>
      <c r="Q691" s="50"/>
      <c r="R691" s="50"/>
      <c r="S691" s="50"/>
      <c r="T691" s="50"/>
      <c r="U691" s="50"/>
      <c r="V691" s="50"/>
      <c r="W691" s="50"/>
      <c r="X691" s="50"/>
      <c r="Y691" s="78"/>
    </row>
    <row r="692" spans="13:25" x14ac:dyDescent="0.3">
      <c r="M692" s="36"/>
      <c r="N692" s="50"/>
      <c r="O692" s="50"/>
      <c r="P692" s="50"/>
      <c r="Q692" s="50"/>
      <c r="R692" s="50"/>
      <c r="S692" s="50"/>
      <c r="T692" s="50"/>
      <c r="U692" s="50"/>
      <c r="V692" s="50"/>
      <c r="W692" s="50"/>
      <c r="X692" s="50"/>
      <c r="Y692" s="78"/>
    </row>
    <row r="693" spans="13:25" x14ac:dyDescent="0.3">
      <c r="M693" s="36"/>
      <c r="N693" s="50"/>
      <c r="O693" s="50"/>
      <c r="P693" s="50"/>
      <c r="Q693" s="50"/>
      <c r="R693" s="50"/>
      <c r="S693" s="50"/>
      <c r="T693" s="50"/>
      <c r="U693" s="50"/>
      <c r="V693" s="50"/>
      <c r="W693" s="50"/>
      <c r="X693" s="50"/>
      <c r="Y693" s="78"/>
    </row>
    <row r="694" spans="13:25" x14ac:dyDescent="0.3">
      <c r="M694" s="36"/>
      <c r="N694" s="50"/>
      <c r="O694" s="50"/>
      <c r="P694" s="50"/>
      <c r="Q694" s="50"/>
      <c r="R694" s="50"/>
      <c r="S694" s="50"/>
      <c r="T694" s="50"/>
      <c r="U694" s="50"/>
      <c r="V694" s="50"/>
      <c r="W694" s="50"/>
      <c r="X694" s="50"/>
      <c r="Y694" s="78"/>
    </row>
    <row r="695" spans="13:25" x14ac:dyDescent="0.3">
      <c r="M695" s="36"/>
      <c r="N695" s="50"/>
      <c r="O695" s="50"/>
      <c r="P695" s="50"/>
      <c r="Q695" s="50"/>
      <c r="R695" s="50"/>
      <c r="S695" s="50"/>
      <c r="T695" s="50"/>
      <c r="U695" s="50"/>
      <c r="V695" s="50"/>
      <c r="W695" s="50"/>
      <c r="X695" s="50"/>
      <c r="Y695" s="78"/>
    </row>
    <row r="696" spans="13:25" x14ac:dyDescent="0.3">
      <c r="M696" s="36"/>
      <c r="N696" s="50"/>
      <c r="O696" s="50"/>
      <c r="P696" s="50"/>
      <c r="Q696" s="50"/>
      <c r="R696" s="50"/>
      <c r="S696" s="50"/>
      <c r="T696" s="50"/>
      <c r="U696" s="50"/>
      <c r="V696" s="50"/>
      <c r="W696" s="50"/>
      <c r="X696" s="50"/>
      <c r="Y696" s="78"/>
    </row>
    <row r="697" spans="13:25" x14ac:dyDescent="0.3">
      <c r="M697" s="36"/>
      <c r="N697" s="50"/>
      <c r="O697" s="50"/>
      <c r="P697" s="50"/>
      <c r="Q697" s="50"/>
      <c r="R697" s="50"/>
      <c r="S697" s="50"/>
      <c r="T697" s="50"/>
      <c r="U697" s="50"/>
      <c r="V697" s="50"/>
      <c r="W697" s="50"/>
      <c r="X697" s="50"/>
      <c r="Y697" s="78"/>
    </row>
    <row r="698" spans="13:25" x14ac:dyDescent="0.3">
      <c r="M698" s="36"/>
      <c r="N698" s="50"/>
      <c r="O698" s="50"/>
      <c r="P698" s="50"/>
      <c r="Q698" s="50"/>
      <c r="R698" s="50"/>
      <c r="S698" s="50"/>
      <c r="T698" s="50"/>
      <c r="U698" s="50"/>
      <c r="V698" s="50"/>
      <c r="W698" s="50"/>
      <c r="X698" s="50"/>
      <c r="Y698" s="78"/>
    </row>
    <row r="699" spans="13:25" x14ac:dyDescent="0.3">
      <c r="M699" s="36"/>
      <c r="N699" s="50"/>
      <c r="O699" s="50"/>
      <c r="P699" s="50"/>
      <c r="Q699" s="50"/>
      <c r="R699" s="50"/>
      <c r="S699" s="50"/>
      <c r="T699" s="50"/>
      <c r="U699" s="50"/>
      <c r="V699" s="50"/>
      <c r="W699" s="50"/>
      <c r="X699" s="50"/>
      <c r="Y699" s="78"/>
    </row>
    <row r="700" spans="13:25" x14ac:dyDescent="0.3">
      <c r="M700" s="36"/>
      <c r="N700" s="50"/>
      <c r="O700" s="50"/>
      <c r="P700" s="50"/>
      <c r="Q700" s="50"/>
      <c r="R700" s="50"/>
      <c r="S700" s="50"/>
      <c r="T700" s="50"/>
      <c r="U700" s="50"/>
      <c r="V700" s="50"/>
      <c r="W700" s="50"/>
      <c r="X700" s="50"/>
      <c r="Y700" s="78"/>
    </row>
    <row r="701" spans="13:25" x14ac:dyDescent="0.3">
      <c r="M701" s="36"/>
      <c r="N701" s="50"/>
      <c r="O701" s="50"/>
      <c r="P701" s="50"/>
      <c r="Q701" s="50"/>
      <c r="R701" s="50"/>
      <c r="S701" s="50"/>
      <c r="T701" s="50"/>
      <c r="U701" s="50"/>
      <c r="V701" s="50"/>
      <c r="W701" s="50"/>
      <c r="X701" s="50"/>
      <c r="Y701" s="78"/>
    </row>
    <row r="702" spans="13:25" x14ac:dyDescent="0.3">
      <c r="M702" s="36"/>
      <c r="N702" s="50"/>
      <c r="O702" s="50"/>
      <c r="P702" s="50"/>
      <c r="Q702" s="50"/>
      <c r="R702" s="50"/>
      <c r="S702" s="50"/>
      <c r="T702" s="50"/>
      <c r="U702" s="50"/>
      <c r="V702" s="50"/>
      <c r="W702" s="50"/>
      <c r="X702" s="50"/>
      <c r="Y702" s="78"/>
    </row>
    <row r="703" spans="13:25" x14ac:dyDescent="0.3">
      <c r="M703" s="36"/>
      <c r="N703" s="50"/>
      <c r="O703" s="50"/>
      <c r="P703" s="50"/>
      <c r="Q703" s="50"/>
      <c r="R703" s="50"/>
      <c r="S703" s="50"/>
      <c r="T703" s="50"/>
      <c r="U703" s="50"/>
      <c r="V703" s="50"/>
      <c r="W703" s="50"/>
      <c r="X703" s="50"/>
      <c r="Y703" s="78"/>
    </row>
    <row r="704" spans="13:25" x14ac:dyDescent="0.3">
      <c r="M704" s="36"/>
      <c r="N704" s="50"/>
      <c r="O704" s="50"/>
      <c r="P704" s="50"/>
      <c r="Q704" s="50"/>
      <c r="R704" s="50"/>
      <c r="S704" s="50"/>
      <c r="T704" s="50"/>
      <c r="U704" s="50"/>
      <c r="V704" s="50"/>
      <c r="W704" s="50"/>
      <c r="X704" s="50"/>
      <c r="Y704" s="78"/>
    </row>
    <row r="705" spans="13:25" x14ac:dyDescent="0.3">
      <c r="M705" s="36"/>
      <c r="N705" s="50"/>
      <c r="O705" s="50"/>
      <c r="P705" s="50"/>
      <c r="Q705" s="50"/>
      <c r="R705" s="50"/>
      <c r="S705" s="50"/>
      <c r="T705" s="50"/>
      <c r="U705" s="50"/>
      <c r="V705" s="50"/>
      <c r="W705" s="50"/>
      <c r="X705" s="50"/>
      <c r="Y705" s="78"/>
    </row>
    <row r="706" spans="13:25" x14ac:dyDescent="0.3">
      <c r="M706" s="36"/>
      <c r="N706" s="50"/>
      <c r="O706" s="50"/>
      <c r="P706" s="50"/>
      <c r="Q706" s="50"/>
      <c r="R706" s="50"/>
      <c r="S706" s="50"/>
      <c r="T706" s="50"/>
      <c r="U706" s="50"/>
      <c r="V706" s="50"/>
      <c r="W706" s="50"/>
      <c r="X706" s="50"/>
      <c r="Y706" s="78"/>
    </row>
    <row r="707" spans="13:25" x14ac:dyDescent="0.3">
      <c r="M707" s="36"/>
      <c r="N707" s="50"/>
      <c r="O707" s="50"/>
      <c r="P707" s="50"/>
      <c r="Q707" s="50"/>
      <c r="R707" s="50"/>
      <c r="S707" s="50"/>
      <c r="T707" s="50"/>
      <c r="U707" s="50"/>
      <c r="V707" s="50"/>
      <c r="W707" s="50"/>
      <c r="X707" s="50"/>
      <c r="Y707" s="78"/>
    </row>
    <row r="708" spans="13:25" x14ac:dyDescent="0.3">
      <c r="M708" s="36"/>
      <c r="N708" s="50"/>
      <c r="O708" s="50"/>
      <c r="P708" s="50"/>
      <c r="Q708" s="50"/>
      <c r="R708" s="50"/>
      <c r="S708" s="50"/>
      <c r="T708" s="50"/>
      <c r="U708" s="50"/>
      <c r="V708" s="50"/>
      <c r="W708" s="50"/>
      <c r="X708" s="50"/>
      <c r="Y708" s="78"/>
    </row>
    <row r="709" spans="13:25" x14ac:dyDescent="0.3">
      <c r="M709" s="36"/>
      <c r="N709" s="50"/>
      <c r="O709" s="50"/>
      <c r="P709" s="50"/>
      <c r="Q709" s="50"/>
      <c r="R709" s="50"/>
      <c r="S709" s="50"/>
      <c r="T709" s="50"/>
      <c r="U709" s="50"/>
      <c r="V709" s="50"/>
      <c r="W709" s="50"/>
      <c r="X709" s="50"/>
      <c r="Y709" s="78"/>
    </row>
    <row r="710" spans="13:25" x14ac:dyDescent="0.3">
      <c r="M710" s="36"/>
      <c r="N710" s="50"/>
      <c r="O710" s="50"/>
      <c r="P710" s="50"/>
      <c r="Q710" s="50"/>
      <c r="R710" s="50"/>
      <c r="S710" s="50"/>
      <c r="T710" s="50"/>
      <c r="U710" s="50"/>
      <c r="V710" s="50"/>
      <c r="W710" s="50"/>
      <c r="X710" s="50"/>
      <c r="Y710" s="78"/>
    </row>
    <row r="711" spans="13:25" x14ac:dyDescent="0.3">
      <c r="M711" s="36"/>
      <c r="N711" s="50"/>
      <c r="O711" s="50"/>
      <c r="P711" s="50"/>
      <c r="Q711" s="50"/>
      <c r="R711" s="50"/>
      <c r="S711" s="50"/>
      <c r="T711" s="50"/>
      <c r="U711" s="50"/>
      <c r="V711" s="50"/>
      <c r="W711" s="50"/>
      <c r="X711" s="50"/>
      <c r="Y711" s="78"/>
    </row>
    <row r="712" spans="13:25" x14ac:dyDescent="0.3">
      <c r="M712" s="36"/>
      <c r="N712" s="50"/>
      <c r="O712" s="50"/>
      <c r="P712" s="50"/>
      <c r="Q712" s="50"/>
      <c r="R712" s="50"/>
      <c r="S712" s="50"/>
      <c r="T712" s="50"/>
      <c r="U712" s="50"/>
      <c r="V712" s="50"/>
      <c r="W712" s="50"/>
      <c r="X712" s="50"/>
      <c r="Y712" s="78"/>
    </row>
    <row r="713" spans="13:25" x14ac:dyDescent="0.3">
      <c r="M713" s="36"/>
      <c r="N713" s="50"/>
      <c r="O713" s="50"/>
      <c r="P713" s="50"/>
      <c r="Q713" s="50"/>
      <c r="R713" s="50"/>
      <c r="S713" s="50"/>
      <c r="T713" s="50"/>
      <c r="U713" s="50"/>
      <c r="V713" s="50"/>
      <c r="W713" s="50"/>
      <c r="X713" s="50"/>
      <c r="Y713" s="78"/>
    </row>
    <row r="714" spans="13:25" x14ac:dyDescent="0.3">
      <c r="M714" s="36"/>
      <c r="N714" s="50"/>
      <c r="O714" s="50"/>
      <c r="P714" s="50"/>
      <c r="Q714" s="50"/>
      <c r="R714" s="50"/>
      <c r="S714" s="50"/>
      <c r="T714" s="50"/>
      <c r="U714" s="50"/>
      <c r="V714" s="50"/>
      <c r="W714" s="50"/>
      <c r="X714" s="50"/>
      <c r="Y714" s="78"/>
    </row>
    <row r="715" spans="13:25" x14ac:dyDescent="0.3">
      <c r="M715" s="36"/>
      <c r="N715" s="50"/>
      <c r="O715" s="50"/>
      <c r="P715" s="50"/>
      <c r="Q715" s="50"/>
      <c r="R715" s="50"/>
      <c r="S715" s="50"/>
      <c r="T715" s="50"/>
      <c r="U715" s="50"/>
      <c r="V715" s="50"/>
      <c r="W715" s="50"/>
      <c r="X715" s="50"/>
      <c r="Y715" s="78"/>
    </row>
    <row r="716" spans="13:25" x14ac:dyDescent="0.3">
      <c r="M716" s="36"/>
      <c r="N716" s="50"/>
      <c r="O716" s="50"/>
      <c r="P716" s="50"/>
      <c r="Q716" s="50"/>
      <c r="R716" s="50"/>
      <c r="S716" s="50"/>
      <c r="T716" s="50"/>
      <c r="U716" s="50"/>
      <c r="V716" s="50"/>
      <c r="W716" s="50"/>
      <c r="X716" s="50"/>
      <c r="Y716" s="78"/>
    </row>
    <row r="717" spans="13:25" x14ac:dyDescent="0.3">
      <c r="M717" s="36"/>
      <c r="N717" s="50"/>
      <c r="O717" s="50"/>
      <c r="P717" s="50"/>
      <c r="Q717" s="50"/>
      <c r="R717" s="50"/>
      <c r="S717" s="50"/>
      <c r="T717" s="50"/>
      <c r="U717" s="50"/>
      <c r="V717" s="50"/>
      <c r="W717" s="50"/>
      <c r="X717" s="50"/>
      <c r="Y717" s="78"/>
    </row>
    <row r="718" spans="13:25" x14ac:dyDescent="0.3">
      <c r="M718" s="36"/>
      <c r="N718" s="50"/>
      <c r="O718" s="50"/>
      <c r="P718" s="50"/>
      <c r="Q718" s="50"/>
      <c r="R718" s="50"/>
      <c r="S718" s="50"/>
      <c r="T718" s="50"/>
      <c r="U718" s="50"/>
      <c r="V718" s="50"/>
      <c r="W718" s="50"/>
      <c r="X718" s="50"/>
      <c r="Y718" s="78"/>
    </row>
    <row r="719" spans="13:25" x14ac:dyDescent="0.3">
      <c r="M719" s="36"/>
      <c r="N719" s="50"/>
      <c r="O719" s="50"/>
      <c r="P719" s="50"/>
      <c r="Q719" s="50"/>
      <c r="R719" s="50"/>
      <c r="S719" s="50"/>
      <c r="T719" s="50"/>
      <c r="U719" s="50"/>
      <c r="V719" s="50"/>
      <c r="W719" s="50"/>
      <c r="X719" s="50"/>
      <c r="Y719" s="78"/>
    </row>
    <row r="720" spans="13:25" x14ac:dyDescent="0.3">
      <c r="M720" s="36"/>
      <c r="N720" s="50"/>
      <c r="O720" s="50"/>
      <c r="P720" s="50"/>
      <c r="Q720" s="50"/>
      <c r="R720" s="50"/>
      <c r="S720" s="50"/>
      <c r="T720" s="50"/>
      <c r="U720" s="50"/>
      <c r="V720" s="50"/>
      <c r="W720" s="50"/>
      <c r="X720" s="50"/>
      <c r="Y720" s="78"/>
    </row>
    <row r="721" spans="13:25" x14ac:dyDescent="0.3">
      <c r="M721" s="36"/>
      <c r="N721" s="50"/>
      <c r="O721" s="50"/>
      <c r="P721" s="50"/>
      <c r="Q721" s="50"/>
      <c r="R721" s="50"/>
      <c r="S721" s="50"/>
      <c r="T721" s="50"/>
      <c r="U721" s="50"/>
      <c r="V721" s="50"/>
      <c r="W721" s="50"/>
      <c r="X721" s="50"/>
      <c r="Y721" s="78"/>
    </row>
    <row r="722" spans="13:25" x14ac:dyDescent="0.3">
      <c r="M722" s="36"/>
      <c r="N722" s="50"/>
      <c r="O722" s="50"/>
      <c r="P722" s="50"/>
      <c r="Q722" s="50"/>
      <c r="R722" s="50"/>
      <c r="S722" s="50"/>
      <c r="T722" s="50"/>
      <c r="U722" s="50"/>
      <c r="V722" s="50"/>
      <c r="W722" s="50"/>
      <c r="X722" s="50"/>
      <c r="Y722" s="78"/>
    </row>
    <row r="723" spans="13:25" x14ac:dyDescent="0.3">
      <c r="M723" s="36"/>
      <c r="N723" s="50"/>
      <c r="O723" s="50"/>
      <c r="P723" s="50"/>
      <c r="Q723" s="50"/>
      <c r="R723" s="50"/>
      <c r="S723" s="50"/>
      <c r="T723" s="50"/>
      <c r="U723" s="50"/>
      <c r="V723" s="50"/>
      <c r="W723" s="50"/>
      <c r="X723" s="50"/>
      <c r="Y723" s="78"/>
    </row>
    <row r="724" spans="13:25" x14ac:dyDescent="0.3">
      <c r="M724" s="36"/>
      <c r="N724" s="50"/>
      <c r="O724" s="50"/>
      <c r="P724" s="50"/>
      <c r="Q724" s="50"/>
      <c r="R724" s="50"/>
      <c r="S724" s="50"/>
      <c r="T724" s="50"/>
      <c r="U724" s="50"/>
      <c r="V724" s="50"/>
      <c r="W724" s="50"/>
      <c r="X724" s="50"/>
      <c r="Y724" s="78"/>
    </row>
    <row r="725" spans="13:25" x14ac:dyDescent="0.3">
      <c r="M725" s="36"/>
      <c r="N725" s="50"/>
      <c r="O725" s="50"/>
      <c r="P725" s="50"/>
      <c r="Q725" s="50"/>
      <c r="R725" s="50"/>
      <c r="S725" s="50"/>
      <c r="T725" s="50"/>
      <c r="U725" s="50"/>
      <c r="V725" s="50"/>
      <c r="W725" s="50"/>
      <c r="X725" s="50"/>
      <c r="Y725" s="78"/>
    </row>
    <row r="726" spans="13:25" x14ac:dyDescent="0.3">
      <c r="M726" s="36"/>
      <c r="N726" s="50"/>
      <c r="O726" s="50"/>
      <c r="P726" s="50"/>
      <c r="Q726" s="50"/>
      <c r="R726" s="50"/>
      <c r="S726" s="50"/>
      <c r="T726" s="50"/>
      <c r="U726" s="50"/>
      <c r="V726" s="50"/>
      <c r="W726" s="50"/>
      <c r="X726" s="50"/>
      <c r="Y726" s="78"/>
    </row>
    <row r="727" spans="13:25" x14ac:dyDescent="0.3">
      <c r="M727" s="36"/>
      <c r="N727" s="50"/>
      <c r="O727" s="50"/>
      <c r="P727" s="50"/>
      <c r="Q727" s="50"/>
      <c r="R727" s="50"/>
      <c r="S727" s="50"/>
      <c r="T727" s="50"/>
      <c r="U727" s="50"/>
      <c r="V727" s="50"/>
      <c r="W727" s="50"/>
      <c r="X727" s="50"/>
      <c r="Y727" s="78"/>
    </row>
    <row r="728" spans="13:25" x14ac:dyDescent="0.3">
      <c r="M728" s="36"/>
      <c r="N728" s="50"/>
      <c r="O728" s="50"/>
      <c r="P728" s="50"/>
      <c r="Q728" s="50"/>
      <c r="R728" s="50"/>
      <c r="S728" s="50"/>
      <c r="T728" s="50"/>
      <c r="U728" s="50"/>
      <c r="V728" s="50"/>
      <c r="W728" s="50"/>
      <c r="X728" s="50"/>
      <c r="Y728" s="78"/>
    </row>
    <row r="729" spans="13:25" x14ac:dyDescent="0.3">
      <c r="M729" s="36"/>
      <c r="N729" s="50"/>
      <c r="O729" s="50"/>
      <c r="P729" s="50"/>
      <c r="Q729" s="50"/>
      <c r="R729" s="50"/>
      <c r="S729" s="50"/>
      <c r="T729" s="50"/>
      <c r="U729" s="50"/>
      <c r="V729" s="50"/>
      <c r="W729" s="50"/>
      <c r="X729" s="50"/>
      <c r="Y729" s="78"/>
    </row>
    <row r="730" spans="13:25" x14ac:dyDescent="0.3">
      <c r="M730" s="36"/>
      <c r="N730" s="50"/>
      <c r="O730" s="50"/>
      <c r="P730" s="50"/>
      <c r="Q730" s="50"/>
      <c r="R730" s="50"/>
      <c r="S730" s="50"/>
      <c r="T730" s="50"/>
      <c r="U730" s="50"/>
      <c r="V730" s="50"/>
      <c r="W730" s="50"/>
      <c r="X730" s="50"/>
      <c r="Y730" s="78"/>
    </row>
    <row r="731" spans="13:25" x14ac:dyDescent="0.3">
      <c r="M731" s="36"/>
      <c r="N731" s="50"/>
      <c r="O731" s="50"/>
      <c r="P731" s="50"/>
      <c r="Q731" s="50"/>
      <c r="R731" s="50"/>
      <c r="S731" s="50"/>
      <c r="T731" s="50"/>
      <c r="U731" s="50"/>
      <c r="V731" s="50"/>
      <c r="W731" s="50"/>
      <c r="X731" s="50"/>
      <c r="Y731" s="78"/>
    </row>
    <row r="732" spans="13:25" x14ac:dyDescent="0.3">
      <c r="M732" s="36"/>
      <c r="N732" s="50"/>
      <c r="O732" s="50"/>
      <c r="P732" s="50"/>
      <c r="Q732" s="50"/>
      <c r="R732" s="50"/>
      <c r="S732" s="50"/>
      <c r="T732" s="50"/>
      <c r="U732" s="50"/>
      <c r="V732" s="50"/>
      <c r="W732" s="50"/>
      <c r="X732" s="50"/>
      <c r="Y732" s="78"/>
    </row>
    <row r="733" spans="13:25" x14ac:dyDescent="0.3">
      <c r="M733" s="36"/>
      <c r="N733" s="50"/>
      <c r="O733" s="50"/>
      <c r="P733" s="50"/>
      <c r="Q733" s="50"/>
      <c r="R733" s="50"/>
      <c r="S733" s="50"/>
      <c r="T733" s="50"/>
      <c r="U733" s="50"/>
      <c r="V733" s="50"/>
      <c r="W733" s="50"/>
      <c r="X733" s="50"/>
      <c r="Y733" s="78"/>
    </row>
    <row r="734" spans="13:25" x14ac:dyDescent="0.3">
      <c r="M734" s="36"/>
      <c r="N734" s="50"/>
      <c r="O734" s="50"/>
      <c r="P734" s="50"/>
      <c r="Q734" s="50"/>
      <c r="R734" s="50"/>
      <c r="S734" s="50"/>
      <c r="T734" s="50"/>
      <c r="U734" s="50"/>
      <c r="V734" s="50"/>
      <c r="W734" s="50"/>
      <c r="X734" s="50"/>
      <c r="Y734" s="78"/>
    </row>
    <row r="735" spans="13:25" x14ac:dyDescent="0.3">
      <c r="M735" s="36"/>
      <c r="N735" s="50"/>
      <c r="O735" s="50"/>
      <c r="P735" s="50"/>
      <c r="Q735" s="50"/>
      <c r="R735" s="50"/>
      <c r="S735" s="50"/>
      <c r="T735" s="50"/>
      <c r="U735" s="50"/>
      <c r="V735" s="50"/>
      <c r="W735" s="50"/>
      <c r="X735" s="50"/>
      <c r="Y735" s="78"/>
    </row>
    <row r="736" spans="13:25" x14ac:dyDescent="0.3">
      <c r="M736" s="36"/>
      <c r="N736" s="50"/>
      <c r="O736" s="50"/>
      <c r="P736" s="50"/>
      <c r="Q736" s="50"/>
      <c r="R736" s="50"/>
      <c r="S736" s="50"/>
      <c r="T736" s="50"/>
      <c r="U736" s="50"/>
      <c r="V736" s="50"/>
      <c r="W736" s="50"/>
      <c r="X736" s="50"/>
      <c r="Y736" s="78"/>
    </row>
    <row r="737" spans="13:25" x14ac:dyDescent="0.3">
      <c r="M737" s="36"/>
      <c r="N737" s="50"/>
      <c r="O737" s="50"/>
      <c r="P737" s="50"/>
      <c r="Q737" s="50"/>
      <c r="R737" s="50"/>
      <c r="S737" s="50"/>
      <c r="T737" s="50"/>
      <c r="U737" s="50"/>
      <c r="V737" s="50"/>
      <c r="W737" s="50"/>
      <c r="X737" s="50"/>
      <c r="Y737" s="78"/>
    </row>
    <row r="738" spans="13:25" x14ac:dyDescent="0.3">
      <c r="M738" s="36"/>
      <c r="N738" s="50"/>
      <c r="O738" s="50"/>
      <c r="P738" s="50"/>
      <c r="Q738" s="50"/>
      <c r="R738" s="50"/>
      <c r="S738" s="50"/>
      <c r="T738" s="50"/>
      <c r="U738" s="50"/>
      <c r="V738" s="50"/>
      <c r="W738" s="50"/>
      <c r="X738" s="50"/>
      <c r="Y738" s="78"/>
    </row>
    <row r="739" spans="13:25" x14ac:dyDescent="0.3">
      <c r="M739" s="36"/>
      <c r="N739" s="50"/>
      <c r="O739" s="50"/>
      <c r="P739" s="50"/>
      <c r="Q739" s="50"/>
      <c r="R739" s="50"/>
      <c r="S739" s="50"/>
      <c r="T739" s="50"/>
      <c r="U739" s="50"/>
      <c r="V739" s="50"/>
      <c r="W739" s="50"/>
      <c r="X739" s="50"/>
      <c r="Y739" s="78"/>
    </row>
    <row r="740" spans="13:25" x14ac:dyDescent="0.3">
      <c r="M740" s="36"/>
      <c r="N740" s="50"/>
      <c r="O740" s="50"/>
      <c r="P740" s="50"/>
      <c r="Q740" s="50"/>
      <c r="R740" s="50"/>
      <c r="S740" s="50"/>
      <c r="T740" s="50"/>
      <c r="U740" s="50"/>
      <c r="V740" s="50"/>
      <c r="W740" s="50"/>
      <c r="X740" s="50"/>
      <c r="Y740" s="78"/>
    </row>
    <row r="741" spans="13:25" x14ac:dyDescent="0.3">
      <c r="M741" s="36"/>
      <c r="N741" s="50"/>
      <c r="O741" s="50"/>
      <c r="P741" s="50"/>
      <c r="Q741" s="50"/>
      <c r="R741" s="50"/>
      <c r="S741" s="50"/>
      <c r="T741" s="50"/>
      <c r="U741" s="50"/>
      <c r="V741" s="50"/>
      <c r="W741" s="50"/>
      <c r="X741" s="50"/>
      <c r="Y741" s="78"/>
    </row>
    <row r="742" spans="13:25" x14ac:dyDescent="0.3">
      <c r="M742" s="36"/>
      <c r="N742" s="50"/>
      <c r="O742" s="50"/>
      <c r="P742" s="50"/>
      <c r="Q742" s="50"/>
      <c r="R742" s="50"/>
      <c r="S742" s="50"/>
      <c r="T742" s="50"/>
      <c r="U742" s="50"/>
      <c r="V742" s="50"/>
      <c r="W742" s="50"/>
      <c r="X742" s="50"/>
      <c r="Y742" s="78"/>
    </row>
    <row r="743" spans="13:25" x14ac:dyDescent="0.3">
      <c r="M743" s="36"/>
      <c r="N743" s="50"/>
      <c r="O743" s="50"/>
      <c r="P743" s="50"/>
      <c r="Q743" s="50"/>
      <c r="R743" s="50"/>
      <c r="S743" s="50"/>
      <c r="T743" s="50"/>
      <c r="U743" s="50"/>
      <c r="V743" s="50"/>
      <c r="W743" s="50"/>
      <c r="X743" s="50"/>
      <c r="Y743" s="78"/>
    </row>
    <row r="744" spans="13:25" x14ac:dyDescent="0.3">
      <c r="M744" s="36"/>
      <c r="N744" s="50"/>
      <c r="O744" s="50"/>
      <c r="P744" s="50"/>
      <c r="Q744" s="50"/>
      <c r="R744" s="50"/>
      <c r="S744" s="50"/>
      <c r="T744" s="50"/>
      <c r="U744" s="50"/>
      <c r="V744" s="50"/>
      <c r="W744" s="50"/>
      <c r="X744" s="50"/>
      <c r="Y744" s="78"/>
    </row>
    <row r="745" spans="13:25" x14ac:dyDescent="0.3">
      <c r="M745" s="36"/>
      <c r="N745" s="50"/>
      <c r="O745" s="50"/>
      <c r="P745" s="50"/>
      <c r="Q745" s="50"/>
      <c r="R745" s="50"/>
      <c r="S745" s="50"/>
      <c r="T745" s="50"/>
      <c r="U745" s="50"/>
      <c r="V745" s="50"/>
      <c r="W745" s="50"/>
      <c r="X745" s="50"/>
      <c r="Y745" s="78"/>
    </row>
    <row r="746" spans="13:25" x14ac:dyDescent="0.3">
      <c r="M746" s="36"/>
      <c r="N746" s="50"/>
      <c r="O746" s="50"/>
      <c r="P746" s="50"/>
      <c r="Q746" s="50"/>
      <c r="R746" s="50"/>
      <c r="S746" s="50"/>
      <c r="T746" s="50"/>
      <c r="U746" s="50"/>
      <c r="V746" s="50"/>
      <c r="W746" s="50"/>
      <c r="X746" s="50"/>
      <c r="Y746" s="78"/>
    </row>
    <row r="747" spans="13:25" x14ac:dyDescent="0.3">
      <c r="M747" s="36"/>
      <c r="N747" s="50"/>
      <c r="O747" s="50"/>
      <c r="P747" s="50"/>
      <c r="Q747" s="50"/>
      <c r="R747" s="50"/>
      <c r="S747" s="50"/>
      <c r="T747" s="50"/>
      <c r="U747" s="50"/>
      <c r="V747" s="50"/>
      <c r="W747" s="50"/>
      <c r="X747" s="50"/>
      <c r="Y747" s="78"/>
    </row>
    <row r="748" spans="13:25" x14ac:dyDescent="0.3">
      <c r="M748" s="36"/>
      <c r="N748" s="50"/>
      <c r="O748" s="50"/>
      <c r="P748" s="50"/>
      <c r="Q748" s="50"/>
      <c r="R748" s="50"/>
      <c r="S748" s="50"/>
      <c r="T748" s="50"/>
      <c r="U748" s="50"/>
      <c r="V748" s="50"/>
      <c r="W748" s="50"/>
      <c r="X748" s="50"/>
      <c r="Y748" s="78"/>
    </row>
    <row r="749" spans="13:25" x14ac:dyDescent="0.3">
      <c r="M749" s="36"/>
      <c r="N749" s="50"/>
      <c r="O749" s="50"/>
      <c r="P749" s="50"/>
      <c r="Q749" s="50"/>
      <c r="R749" s="50"/>
      <c r="S749" s="50"/>
      <c r="T749" s="50"/>
      <c r="U749" s="50"/>
      <c r="V749" s="50"/>
      <c r="W749" s="50"/>
      <c r="X749" s="50"/>
      <c r="Y749" s="78"/>
    </row>
    <row r="750" spans="13:25" x14ac:dyDescent="0.3">
      <c r="M750" s="36"/>
      <c r="N750" s="50"/>
      <c r="O750" s="50"/>
      <c r="P750" s="50"/>
      <c r="Q750" s="50"/>
      <c r="R750" s="50"/>
      <c r="S750" s="50"/>
      <c r="T750" s="50"/>
      <c r="U750" s="50"/>
      <c r="V750" s="50"/>
      <c r="W750" s="50"/>
      <c r="X750" s="50"/>
      <c r="Y750" s="78"/>
    </row>
    <row r="751" spans="13:25" x14ac:dyDescent="0.3">
      <c r="M751" s="36"/>
      <c r="N751" s="50"/>
      <c r="O751" s="50"/>
      <c r="P751" s="50"/>
      <c r="Q751" s="50"/>
      <c r="R751" s="50"/>
      <c r="S751" s="50"/>
      <c r="T751" s="50"/>
      <c r="U751" s="50"/>
      <c r="V751" s="50"/>
      <c r="W751" s="50"/>
      <c r="X751" s="50"/>
      <c r="Y751" s="78"/>
    </row>
    <row r="752" spans="13:25" x14ac:dyDescent="0.3">
      <c r="M752" s="36"/>
      <c r="N752" s="50"/>
      <c r="O752" s="50"/>
      <c r="P752" s="50"/>
      <c r="Q752" s="50"/>
      <c r="R752" s="50"/>
      <c r="S752" s="50"/>
      <c r="T752" s="50"/>
      <c r="U752" s="50"/>
      <c r="V752" s="50"/>
      <c r="W752" s="50"/>
      <c r="X752" s="50"/>
      <c r="Y752" s="78"/>
    </row>
    <row r="753" spans="13:25" x14ac:dyDescent="0.3">
      <c r="M753" s="36"/>
      <c r="N753" s="50"/>
      <c r="O753" s="50"/>
      <c r="P753" s="50"/>
      <c r="Q753" s="50"/>
      <c r="R753" s="50"/>
      <c r="S753" s="50"/>
      <c r="T753" s="50"/>
      <c r="U753" s="50"/>
      <c r="V753" s="50"/>
      <c r="W753" s="50"/>
      <c r="X753" s="50"/>
      <c r="Y753" s="78"/>
    </row>
    <row r="754" spans="13:25" x14ac:dyDescent="0.3">
      <c r="M754" s="36"/>
      <c r="N754" s="50"/>
      <c r="O754" s="50"/>
      <c r="P754" s="50"/>
      <c r="Q754" s="50"/>
      <c r="R754" s="50"/>
      <c r="S754" s="50"/>
      <c r="T754" s="50"/>
      <c r="U754" s="50"/>
      <c r="V754" s="50"/>
      <c r="W754" s="50"/>
      <c r="X754" s="50"/>
      <c r="Y754" s="78"/>
    </row>
    <row r="755" spans="13:25" x14ac:dyDescent="0.3">
      <c r="M755" s="36"/>
      <c r="N755" s="50"/>
      <c r="O755" s="50"/>
      <c r="P755" s="50"/>
      <c r="Q755" s="50"/>
      <c r="R755" s="50"/>
      <c r="S755" s="50"/>
      <c r="T755" s="50"/>
      <c r="U755" s="50"/>
      <c r="V755" s="50"/>
      <c r="W755" s="50"/>
      <c r="X755" s="50"/>
      <c r="Y755" s="78"/>
    </row>
    <row r="756" spans="13:25" x14ac:dyDescent="0.3">
      <c r="M756" s="36"/>
      <c r="N756" s="50"/>
      <c r="O756" s="50"/>
      <c r="P756" s="50"/>
      <c r="Q756" s="50"/>
      <c r="R756" s="50"/>
      <c r="S756" s="50"/>
      <c r="T756" s="50"/>
      <c r="U756" s="50"/>
      <c r="V756" s="50"/>
      <c r="W756" s="50"/>
      <c r="X756" s="50"/>
      <c r="Y756" s="78"/>
    </row>
    <row r="757" spans="13:25" x14ac:dyDescent="0.3">
      <c r="M757" s="36"/>
      <c r="N757" s="50"/>
      <c r="O757" s="50"/>
      <c r="P757" s="50"/>
      <c r="Q757" s="50"/>
      <c r="R757" s="50"/>
      <c r="S757" s="50"/>
      <c r="T757" s="50"/>
      <c r="U757" s="50"/>
      <c r="V757" s="50"/>
      <c r="W757" s="50"/>
      <c r="X757" s="50"/>
      <c r="Y757" s="78"/>
    </row>
    <row r="758" spans="13:25" x14ac:dyDescent="0.3">
      <c r="M758" s="36"/>
      <c r="N758" s="50"/>
      <c r="O758" s="50"/>
      <c r="P758" s="50"/>
      <c r="Q758" s="50"/>
      <c r="R758" s="50"/>
      <c r="S758" s="50"/>
      <c r="T758" s="50"/>
      <c r="U758" s="50"/>
      <c r="V758" s="50"/>
      <c r="W758" s="50"/>
      <c r="X758" s="50"/>
      <c r="Y758" s="78"/>
    </row>
    <row r="759" spans="13:25" x14ac:dyDescent="0.3">
      <c r="M759" s="36"/>
      <c r="N759" s="50"/>
      <c r="O759" s="50"/>
      <c r="P759" s="50"/>
      <c r="Q759" s="50"/>
      <c r="R759" s="50"/>
      <c r="S759" s="50"/>
      <c r="T759" s="50"/>
      <c r="U759" s="50"/>
      <c r="V759" s="50"/>
      <c r="W759" s="50"/>
      <c r="X759" s="50"/>
      <c r="Y759" s="78"/>
    </row>
    <row r="760" spans="13:25" x14ac:dyDescent="0.3">
      <c r="M760" s="36"/>
      <c r="N760" s="50"/>
      <c r="O760" s="50"/>
      <c r="P760" s="50"/>
      <c r="Q760" s="50"/>
      <c r="R760" s="50"/>
      <c r="S760" s="50"/>
      <c r="T760" s="50"/>
      <c r="U760" s="50"/>
      <c r="V760" s="50"/>
      <c r="W760" s="50"/>
      <c r="X760" s="50"/>
      <c r="Y760" s="78"/>
    </row>
    <row r="761" spans="13:25" x14ac:dyDescent="0.3">
      <c r="M761" s="36"/>
      <c r="N761" s="50"/>
      <c r="O761" s="50"/>
      <c r="P761" s="50"/>
      <c r="Q761" s="50"/>
      <c r="R761" s="50"/>
      <c r="S761" s="50"/>
      <c r="T761" s="50"/>
      <c r="U761" s="50"/>
      <c r="V761" s="50"/>
      <c r="W761" s="50"/>
      <c r="X761" s="50"/>
      <c r="Y761" s="78"/>
    </row>
    <row r="762" spans="13:25" x14ac:dyDescent="0.3">
      <c r="M762" s="36"/>
      <c r="N762" s="50"/>
      <c r="O762" s="50"/>
      <c r="P762" s="50"/>
      <c r="Q762" s="50"/>
      <c r="R762" s="50"/>
      <c r="S762" s="50"/>
      <c r="T762" s="50"/>
      <c r="U762" s="50"/>
      <c r="V762" s="50"/>
      <c r="W762" s="50"/>
      <c r="X762" s="50"/>
      <c r="Y762" s="78"/>
    </row>
    <row r="763" spans="13:25" x14ac:dyDescent="0.3">
      <c r="M763" s="36"/>
      <c r="N763" s="50"/>
      <c r="O763" s="50"/>
      <c r="P763" s="50"/>
      <c r="Q763" s="50"/>
      <c r="R763" s="50"/>
      <c r="S763" s="50"/>
      <c r="T763" s="50"/>
      <c r="U763" s="50"/>
      <c r="V763" s="50"/>
      <c r="W763" s="50"/>
      <c r="X763" s="50"/>
      <c r="Y763" s="78"/>
    </row>
    <row r="764" spans="13:25" x14ac:dyDescent="0.3">
      <c r="M764" s="36"/>
      <c r="N764" s="50"/>
      <c r="O764" s="50"/>
      <c r="P764" s="50"/>
      <c r="Q764" s="50"/>
      <c r="R764" s="50"/>
      <c r="S764" s="50"/>
      <c r="T764" s="50"/>
      <c r="U764" s="50"/>
      <c r="V764" s="50"/>
      <c r="W764" s="50"/>
      <c r="X764" s="50"/>
      <c r="Y764" s="78"/>
    </row>
    <row r="765" spans="13:25" x14ac:dyDescent="0.3">
      <c r="M765" s="36"/>
      <c r="N765" s="50"/>
      <c r="O765" s="50"/>
      <c r="P765" s="50"/>
      <c r="Q765" s="50"/>
      <c r="R765" s="50"/>
      <c r="S765" s="50"/>
      <c r="T765" s="50"/>
      <c r="U765" s="50"/>
      <c r="V765" s="50"/>
      <c r="W765" s="50"/>
      <c r="X765" s="50"/>
      <c r="Y765" s="78"/>
    </row>
    <row r="766" spans="13:25" x14ac:dyDescent="0.3">
      <c r="M766" s="36"/>
      <c r="N766" s="50"/>
      <c r="O766" s="50"/>
      <c r="P766" s="50"/>
      <c r="Q766" s="50"/>
      <c r="R766" s="50"/>
      <c r="S766" s="50"/>
      <c r="T766" s="50"/>
      <c r="U766" s="50"/>
      <c r="V766" s="50"/>
      <c r="W766" s="50"/>
      <c r="X766" s="50"/>
      <c r="Y766" s="78"/>
    </row>
    <row r="767" spans="13:25" x14ac:dyDescent="0.3">
      <c r="M767" s="36"/>
      <c r="N767" s="50"/>
      <c r="O767" s="50"/>
      <c r="P767" s="50"/>
      <c r="Q767" s="50"/>
      <c r="R767" s="50"/>
      <c r="S767" s="50"/>
      <c r="T767" s="50"/>
      <c r="U767" s="50"/>
      <c r="V767" s="50"/>
      <c r="W767" s="50"/>
      <c r="X767" s="50"/>
      <c r="Y767" s="78"/>
    </row>
    <row r="768" spans="13:25" x14ac:dyDescent="0.3">
      <c r="M768" s="36"/>
      <c r="N768" s="50"/>
      <c r="O768" s="50"/>
      <c r="P768" s="50"/>
      <c r="Q768" s="50"/>
      <c r="R768" s="50"/>
      <c r="S768" s="50"/>
      <c r="T768" s="50"/>
      <c r="U768" s="50"/>
      <c r="V768" s="50"/>
      <c r="W768" s="50"/>
      <c r="X768" s="50"/>
      <c r="Y768" s="78"/>
    </row>
    <row r="769" spans="13:25" x14ac:dyDescent="0.3">
      <c r="M769" s="36"/>
      <c r="N769" s="50"/>
      <c r="O769" s="50"/>
      <c r="P769" s="50"/>
      <c r="Q769" s="50"/>
      <c r="R769" s="50"/>
      <c r="S769" s="50"/>
      <c r="T769" s="50"/>
      <c r="U769" s="50"/>
      <c r="V769" s="50"/>
      <c r="W769" s="50"/>
      <c r="X769" s="50"/>
      <c r="Y769" s="78"/>
    </row>
    <row r="770" spans="13:25" x14ac:dyDescent="0.3">
      <c r="M770" s="36"/>
      <c r="N770" s="50"/>
      <c r="O770" s="50"/>
      <c r="P770" s="50"/>
      <c r="Q770" s="50"/>
      <c r="R770" s="50"/>
      <c r="S770" s="50"/>
      <c r="T770" s="50"/>
      <c r="U770" s="50"/>
      <c r="V770" s="50"/>
      <c r="W770" s="50"/>
      <c r="X770" s="50"/>
      <c r="Y770" s="78"/>
    </row>
    <row r="771" spans="13:25" x14ac:dyDescent="0.3">
      <c r="M771" s="36"/>
      <c r="N771" s="50"/>
      <c r="O771" s="50"/>
      <c r="P771" s="50"/>
      <c r="Q771" s="50"/>
      <c r="R771" s="50"/>
      <c r="S771" s="50"/>
      <c r="T771" s="50"/>
      <c r="U771" s="50"/>
      <c r="V771" s="50"/>
      <c r="W771" s="50"/>
      <c r="X771" s="50"/>
      <c r="Y771" s="78"/>
    </row>
    <row r="772" spans="13:25" x14ac:dyDescent="0.3">
      <c r="M772" s="36"/>
      <c r="N772" s="50"/>
      <c r="O772" s="50"/>
      <c r="P772" s="50"/>
      <c r="Q772" s="50"/>
      <c r="R772" s="50"/>
      <c r="S772" s="50"/>
      <c r="T772" s="50"/>
      <c r="U772" s="50"/>
      <c r="V772" s="50"/>
      <c r="W772" s="50"/>
      <c r="X772" s="50"/>
      <c r="Y772" s="78"/>
    </row>
    <row r="773" spans="13:25" x14ac:dyDescent="0.3">
      <c r="M773" s="36"/>
      <c r="N773" s="50"/>
      <c r="O773" s="50"/>
      <c r="P773" s="50"/>
      <c r="Q773" s="50"/>
      <c r="R773" s="50"/>
      <c r="S773" s="50"/>
      <c r="T773" s="50"/>
      <c r="U773" s="50"/>
      <c r="V773" s="50"/>
      <c r="W773" s="50"/>
      <c r="X773" s="50"/>
      <c r="Y773" s="78"/>
    </row>
    <row r="774" spans="13:25" x14ac:dyDescent="0.3">
      <c r="M774" s="36"/>
      <c r="N774" s="50"/>
      <c r="O774" s="50"/>
      <c r="P774" s="50"/>
      <c r="Q774" s="50"/>
      <c r="R774" s="50"/>
      <c r="S774" s="50"/>
      <c r="T774" s="50"/>
      <c r="U774" s="50"/>
      <c r="V774" s="50"/>
      <c r="W774" s="50"/>
      <c r="X774" s="50"/>
      <c r="Y774" s="78"/>
    </row>
    <row r="775" spans="13:25" x14ac:dyDescent="0.3">
      <c r="M775" s="36"/>
      <c r="N775" s="50"/>
      <c r="O775" s="50"/>
      <c r="P775" s="50"/>
      <c r="Q775" s="50"/>
      <c r="R775" s="50"/>
      <c r="S775" s="50"/>
      <c r="T775" s="50"/>
      <c r="U775" s="50"/>
      <c r="V775" s="50"/>
      <c r="W775" s="50"/>
      <c r="X775" s="50"/>
      <c r="Y775" s="78"/>
    </row>
    <row r="776" spans="13:25" x14ac:dyDescent="0.3">
      <c r="M776" s="36"/>
      <c r="N776" s="50"/>
      <c r="O776" s="50"/>
      <c r="P776" s="50"/>
      <c r="Q776" s="50"/>
      <c r="R776" s="50"/>
      <c r="S776" s="50"/>
      <c r="T776" s="50"/>
      <c r="U776" s="50"/>
      <c r="V776" s="50"/>
      <c r="W776" s="50"/>
      <c r="X776" s="50"/>
      <c r="Y776" s="78"/>
    </row>
    <row r="777" spans="13:25" x14ac:dyDescent="0.3">
      <c r="M777" s="36"/>
      <c r="N777" s="50"/>
      <c r="O777" s="50"/>
      <c r="P777" s="50"/>
      <c r="Q777" s="50"/>
      <c r="R777" s="50"/>
      <c r="S777" s="50"/>
      <c r="T777" s="50"/>
      <c r="U777" s="50"/>
      <c r="V777" s="50"/>
      <c r="W777" s="50"/>
      <c r="X777" s="50"/>
      <c r="Y777" s="78"/>
    </row>
    <row r="778" spans="13:25" x14ac:dyDescent="0.3">
      <c r="M778" s="36"/>
      <c r="N778" s="50"/>
      <c r="O778" s="50"/>
      <c r="P778" s="50"/>
      <c r="Q778" s="50"/>
      <c r="R778" s="50"/>
      <c r="S778" s="50"/>
      <c r="T778" s="50"/>
      <c r="U778" s="50"/>
      <c r="V778" s="50"/>
      <c r="W778" s="50"/>
      <c r="X778" s="50"/>
      <c r="Y778" s="78"/>
    </row>
    <row r="779" spans="13:25" x14ac:dyDescent="0.3">
      <c r="M779" s="36"/>
      <c r="N779" s="50"/>
      <c r="O779" s="50"/>
      <c r="P779" s="50"/>
      <c r="Q779" s="50"/>
      <c r="R779" s="50"/>
      <c r="S779" s="50"/>
      <c r="T779" s="50"/>
      <c r="U779" s="50"/>
      <c r="V779" s="50"/>
      <c r="W779" s="50"/>
      <c r="X779" s="50"/>
      <c r="Y779" s="78"/>
    </row>
    <row r="780" spans="13:25" x14ac:dyDescent="0.3">
      <c r="M780" s="36"/>
      <c r="N780" s="50"/>
      <c r="O780" s="50"/>
      <c r="P780" s="50"/>
      <c r="Q780" s="50"/>
      <c r="R780" s="50"/>
      <c r="S780" s="50"/>
      <c r="T780" s="50"/>
      <c r="U780" s="50"/>
      <c r="V780" s="50"/>
      <c r="W780" s="50"/>
      <c r="X780" s="50"/>
      <c r="Y780" s="78"/>
    </row>
    <row r="781" spans="13:25" x14ac:dyDescent="0.3">
      <c r="M781" s="36"/>
      <c r="N781" s="50"/>
      <c r="O781" s="50"/>
      <c r="P781" s="50"/>
      <c r="Q781" s="50"/>
      <c r="R781" s="50"/>
      <c r="S781" s="50"/>
      <c r="T781" s="50"/>
      <c r="U781" s="50"/>
      <c r="V781" s="50"/>
      <c r="W781" s="50"/>
      <c r="X781" s="50"/>
      <c r="Y781" s="78"/>
    </row>
    <row r="782" spans="13:25" x14ac:dyDescent="0.3">
      <c r="M782" s="36"/>
      <c r="N782" s="50"/>
      <c r="O782" s="50"/>
      <c r="P782" s="50"/>
      <c r="Q782" s="50"/>
      <c r="R782" s="50"/>
      <c r="S782" s="50"/>
      <c r="T782" s="50"/>
      <c r="U782" s="50"/>
      <c r="V782" s="50"/>
      <c r="W782" s="50"/>
      <c r="X782" s="50"/>
      <c r="Y782" s="78"/>
    </row>
    <row r="783" spans="13:25" x14ac:dyDescent="0.3">
      <c r="M783" s="36"/>
      <c r="N783" s="50"/>
      <c r="O783" s="50"/>
      <c r="P783" s="50"/>
      <c r="Q783" s="50"/>
      <c r="R783" s="50"/>
      <c r="S783" s="50"/>
      <c r="T783" s="50"/>
      <c r="U783" s="50"/>
      <c r="V783" s="50"/>
      <c r="W783" s="50"/>
      <c r="X783" s="50"/>
      <c r="Y783" s="78"/>
    </row>
    <row r="784" spans="13:25" x14ac:dyDescent="0.3">
      <c r="M784" s="36"/>
      <c r="N784" s="50"/>
      <c r="O784" s="50"/>
      <c r="P784" s="50"/>
      <c r="Q784" s="50"/>
      <c r="R784" s="50"/>
      <c r="S784" s="50"/>
      <c r="T784" s="50"/>
      <c r="U784" s="50"/>
      <c r="V784" s="50"/>
      <c r="W784" s="50"/>
      <c r="X784" s="50"/>
      <c r="Y784" s="78"/>
    </row>
    <row r="785" spans="13:25" x14ac:dyDescent="0.3">
      <c r="M785" s="36"/>
      <c r="N785" s="50"/>
      <c r="O785" s="50"/>
      <c r="P785" s="50"/>
      <c r="Q785" s="50"/>
      <c r="R785" s="50"/>
      <c r="S785" s="50"/>
      <c r="T785" s="50"/>
      <c r="U785" s="50"/>
      <c r="V785" s="50"/>
      <c r="W785" s="50"/>
      <c r="X785" s="50"/>
      <c r="Y785" s="78"/>
    </row>
    <row r="786" spans="13:25" x14ac:dyDescent="0.3">
      <c r="M786" s="36"/>
      <c r="N786" s="50"/>
      <c r="O786" s="50"/>
      <c r="P786" s="50"/>
      <c r="Q786" s="50"/>
      <c r="R786" s="50"/>
      <c r="S786" s="50"/>
      <c r="T786" s="50"/>
      <c r="U786" s="50"/>
      <c r="V786" s="50"/>
      <c r="W786" s="50"/>
      <c r="X786" s="50"/>
      <c r="Y786" s="78"/>
    </row>
    <row r="787" spans="13:25" x14ac:dyDescent="0.3">
      <c r="M787" s="36"/>
      <c r="N787" s="50"/>
      <c r="O787" s="50"/>
      <c r="P787" s="50"/>
      <c r="Q787" s="50"/>
      <c r="R787" s="50"/>
      <c r="S787" s="50"/>
      <c r="T787" s="50"/>
      <c r="U787" s="50"/>
      <c r="V787" s="50"/>
      <c r="W787" s="50"/>
      <c r="X787" s="50"/>
      <c r="Y787" s="78"/>
    </row>
    <row r="788" spans="13:25" x14ac:dyDescent="0.3">
      <c r="M788" s="36"/>
      <c r="N788" s="50"/>
      <c r="O788" s="50"/>
      <c r="P788" s="50"/>
      <c r="Q788" s="50"/>
      <c r="R788" s="50"/>
      <c r="S788" s="50"/>
      <c r="T788" s="50"/>
      <c r="U788" s="50"/>
      <c r="V788" s="50"/>
      <c r="W788" s="50"/>
      <c r="X788" s="50"/>
      <c r="Y788" s="78"/>
    </row>
    <row r="789" spans="13:25" x14ac:dyDescent="0.3">
      <c r="M789" s="36"/>
      <c r="N789" s="50"/>
      <c r="O789" s="50"/>
      <c r="P789" s="50"/>
      <c r="Q789" s="50"/>
      <c r="R789" s="50"/>
      <c r="S789" s="50"/>
      <c r="T789" s="50"/>
      <c r="U789" s="50"/>
      <c r="V789" s="50"/>
      <c r="W789" s="50"/>
      <c r="X789" s="50"/>
      <c r="Y789" s="78"/>
    </row>
    <row r="790" spans="13:25" x14ac:dyDescent="0.3">
      <c r="M790" s="36"/>
      <c r="N790" s="50"/>
      <c r="O790" s="50"/>
      <c r="P790" s="50"/>
      <c r="Q790" s="50"/>
      <c r="R790" s="50"/>
      <c r="S790" s="50"/>
      <c r="T790" s="50"/>
      <c r="U790" s="50"/>
      <c r="V790" s="50"/>
      <c r="W790" s="50"/>
      <c r="X790" s="50"/>
      <c r="Y790" s="78"/>
    </row>
    <row r="791" spans="13:25" x14ac:dyDescent="0.3">
      <c r="M791" s="36"/>
      <c r="N791" s="50"/>
      <c r="O791" s="50"/>
      <c r="P791" s="50"/>
      <c r="Q791" s="50"/>
      <c r="R791" s="50"/>
      <c r="S791" s="50"/>
      <c r="T791" s="50"/>
      <c r="U791" s="50"/>
      <c r="V791" s="50"/>
      <c r="W791" s="50"/>
      <c r="X791" s="50"/>
      <c r="Y791" s="78"/>
    </row>
    <row r="792" spans="13:25" x14ac:dyDescent="0.3">
      <c r="M792" s="36"/>
      <c r="N792" s="50"/>
      <c r="O792" s="50"/>
      <c r="P792" s="50"/>
      <c r="Q792" s="50"/>
      <c r="R792" s="50"/>
      <c r="S792" s="50"/>
      <c r="T792" s="50"/>
      <c r="U792" s="50"/>
      <c r="V792" s="50"/>
      <c r="W792" s="50"/>
      <c r="X792" s="50"/>
      <c r="Y792" s="78"/>
    </row>
    <row r="793" spans="13:25" x14ac:dyDescent="0.3">
      <c r="M793" s="36"/>
      <c r="N793" s="50"/>
      <c r="O793" s="50"/>
      <c r="P793" s="50"/>
      <c r="Q793" s="50"/>
      <c r="R793" s="50"/>
      <c r="S793" s="50"/>
      <c r="T793" s="50"/>
      <c r="U793" s="50"/>
      <c r="V793" s="50"/>
      <c r="W793" s="50"/>
      <c r="X793" s="50"/>
      <c r="Y793" s="78"/>
    </row>
    <row r="794" spans="13:25" x14ac:dyDescent="0.3">
      <c r="M794" s="36"/>
      <c r="N794" s="50"/>
      <c r="O794" s="50"/>
      <c r="P794" s="50"/>
      <c r="Q794" s="50"/>
      <c r="R794" s="50"/>
      <c r="S794" s="50"/>
      <c r="T794" s="50"/>
      <c r="U794" s="50"/>
      <c r="V794" s="50"/>
      <c r="W794" s="50"/>
      <c r="X794" s="50"/>
      <c r="Y794" s="78"/>
    </row>
    <row r="795" spans="13:25" x14ac:dyDescent="0.3">
      <c r="M795" s="36"/>
      <c r="N795" s="50"/>
      <c r="O795" s="50"/>
      <c r="P795" s="50"/>
      <c r="Q795" s="50"/>
      <c r="R795" s="50"/>
      <c r="S795" s="50"/>
      <c r="T795" s="50"/>
      <c r="U795" s="50"/>
      <c r="V795" s="50"/>
      <c r="W795" s="50"/>
      <c r="X795" s="50"/>
      <c r="Y795" s="78"/>
    </row>
    <row r="796" spans="13:25" x14ac:dyDescent="0.3">
      <c r="M796" s="36"/>
      <c r="N796" s="50"/>
      <c r="O796" s="50"/>
      <c r="P796" s="50"/>
      <c r="Q796" s="50"/>
      <c r="R796" s="50"/>
      <c r="S796" s="50"/>
      <c r="T796" s="50"/>
      <c r="U796" s="50"/>
      <c r="V796" s="50"/>
      <c r="W796" s="50"/>
      <c r="X796" s="50"/>
      <c r="Y796" s="78"/>
    </row>
    <row r="797" spans="13:25" x14ac:dyDescent="0.3">
      <c r="M797" s="36"/>
      <c r="N797" s="50"/>
      <c r="O797" s="50"/>
      <c r="P797" s="50"/>
      <c r="Q797" s="50"/>
      <c r="R797" s="50"/>
      <c r="S797" s="50"/>
      <c r="T797" s="50"/>
      <c r="U797" s="50"/>
      <c r="V797" s="50"/>
      <c r="W797" s="50"/>
      <c r="X797" s="50"/>
      <c r="Y797" s="78"/>
    </row>
    <row r="798" spans="13:25" x14ac:dyDescent="0.3">
      <c r="M798" s="36"/>
      <c r="N798" s="50"/>
      <c r="O798" s="50"/>
      <c r="P798" s="50"/>
      <c r="Q798" s="50"/>
      <c r="R798" s="50"/>
      <c r="S798" s="50"/>
      <c r="T798" s="50"/>
      <c r="U798" s="50"/>
      <c r="V798" s="50"/>
      <c r="W798" s="50"/>
      <c r="X798" s="50"/>
      <c r="Y798" s="78"/>
    </row>
    <row r="799" spans="13:25" x14ac:dyDescent="0.3">
      <c r="M799" s="36"/>
      <c r="N799" s="50"/>
      <c r="O799" s="50"/>
      <c r="P799" s="50"/>
      <c r="Q799" s="50"/>
      <c r="R799" s="50"/>
      <c r="S799" s="50"/>
      <c r="T799" s="50"/>
      <c r="U799" s="50"/>
      <c r="V799" s="50"/>
      <c r="W799" s="50"/>
      <c r="X799" s="50"/>
      <c r="Y799" s="78"/>
    </row>
    <row r="800" spans="13:25" x14ac:dyDescent="0.3">
      <c r="M800" s="36"/>
      <c r="N800" s="50"/>
      <c r="O800" s="50"/>
      <c r="P800" s="50"/>
      <c r="Q800" s="50"/>
      <c r="R800" s="50"/>
      <c r="S800" s="50"/>
      <c r="T800" s="50"/>
      <c r="U800" s="50"/>
      <c r="V800" s="50"/>
      <c r="W800" s="50"/>
      <c r="X800" s="50"/>
      <c r="Y800" s="78"/>
    </row>
    <row r="801" spans="13:25" x14ac:dyDescent="0.3">
      <c r="M801" s="36"/>
      <c r="N801" s="50"/>
      <c r="O801" s="50"/>
      <c r="P801" s="50"/>
      <c r="Q801" s="50"/>
      <c r="R801" s="50"/>
      <c r="S801" s="50"/>
      <c r="T801" s="50"/>
      <c r="U801" s="50"/>
      <c r="V801" s="50"/>
      <c r="W801" s="50"/>
      <c r="X801" s="50"/>
      <c r="Y801" s="78"/>
    </row>
    <row r="802" spans="13:25" x14ac:dyDescent="0.3">
      <c r="M802" s="36"/>
      <c r="N802" s="50"/>
      <c r="O802" s="50"/>
      <c r="P802" s="50"/>
      <c r="Q802" s="50"/>
      <c r="R802" s="50"/>
      <c r="S802" s="50"/>
      <c r="T802" s="50"/>
      <c r="U802" s="50"/>
      <c r="V802" s="50"/>
      <c r="W802" s="50"/>
      <c r="X802" s="50"/>
      <c r="Y802" s="78"/>
    </row>
    <row r="803" spans="13:25" x14ac:dyDescent="0.3">
      <c r="M803" s="36"/>
      <c r="N803" s="50"/>
      <c r="O803" s="50"/>
      <c r="P803" s="50"/>
      <c r="Q803" s="50"/>
      <c r="R803" s="50"/>
      <c r="S803" s="50"/>
      <c r="T803" s="50"/>
      <c r="U803" s="50"/>
      <c r="V803" s="50"/>
      <c r="W803" s="50"/>
      <c r="X803" s="50"/>
      <c r="Y803" s="78"/>
    </row>
    <row r="804" spans="13:25" x14ac:dyDescent="0.3">
      <c r="M804" s="36"/>
      <c r="N804" s="50"/>
      <c r="O804" s="50"/>
      <c r="P804" s="50"/>
      <c r="Q804" s="50"/>
      <c r="R804" s="50"/>
      <c r="S804" s="50"/>
      <c r="T804" s="50"/>
      <c r="U804" s="50"/>
      <c r="V804" s="50"/>
      <c r="W804" s="50"/>
      <c r="X804" s="50"/>
      <c r="Y804" s="78"/>
    </row>
    <row r="805" spans="13:25" x14ac:dyDescent="0.3">
      <c r="M805" s="36"/>
      <c r="N805" s="50"/>
      <c r="O805" s="50"/>
      <c r="P805" s="50"/>
      <c r="Q805" s="50"/>
      <c r="R805" s="50"/>
      <c r="S805" s="50"/>
      <c r="T805" s="50"/>
      <c r="U805" s="50"/>
      <c r="V805" s="50"/>
      <c r="W805" s="50"/>
      <c r="X805" s="50"/>
      <c r="Y805" s="78"/>
    </row>
    <row r="806" spans="13:25" x14ac:dyDescent="0.3">
      <c r="M806" s="36"/>
      <c r="N806" s="50"/>
      <c r="O806" s="50"/>
      <c r="P806" s="50"/>
      <c r="Q806" s="50"/>
      <c r="R806" s="50"/>
      <c r="S806" s="50"/>
      <c r="T806" s="50"/>
      <c r="U806" s="50"/>
      <c r="V806" s="50"/>
      <c r="W806" s="50"/>
      <c r="X806" s="50"/>
      <c r="Y806" s="78"/>
    </row>
    <row r="807" spans="13:25" x14ac:dyDescent="0.3">
      <c r="M807" s="36"/>
      <c r="N807" s="50"/>
      <c r="O807" s="50"/>
      <c r="P807" s="50"/>
      <c r="Q807" s="50"/>
      <c r="R807" s="50"/>
      <c r="S807" s="50"/>
      <c r="T807" s="50"/>
      <c r="U807" s="50"/>
      <c r="V807" s="50"/>
      <c r="W807" s="50"/>
      <c r="X807" s="50"/>
      <c r="Y807" s="78"/>
    </row>
    <row r="808" spans="13:25" x14ac:dyDescent="0.3">
      <c r="M808" s="36"/>
      <c r="N808" s="50"/>
      <c r="O808" s="50"/>
      <c r="P808" s="50"/>
      <c r="Q808" s="50"/>
      <c r="R808" s="50"/>
      <c r="S808" s="50"/>
      <c r="T808" s="50"/>
      <c r="U808" s="50"/>
      <c r="V808" s="50"/>
      <c r="W808" s="50"/>
      <c r="X808" s="50"/>
      <c r="Y808" s="78"/>
    </row>
    <row r="809" spans="13:25" x14ac:dyDescent="0.3">
      <c r="M809" s="36"/>
      <c r="N809" s="50"/>
      <c r="O809" s="50"/>
      <c r="P809" s="50"/>
      <c r="Q809" s="50"/>
      <c r="R809" s="50"/>
      <c r="S809" s="50"/>
      <c r="T809" s="50"/>
      <c r="U809" s="50"/>
      <c r="V809" s="50"/>
      <c r="W809" s="50"/>
      <c r="X809" s="50"/>
      <c r="Y809" s="78"/>
    </row>
    <row r="810" spans="13:25" x14ac:dyDescent="0.3">
      <c r="M810" s="36"/>
      <c r="N810" s="50"/>
      <c r="O810" s="50"/>
      <c r="P810" s="50"/>
      <c r="Q810" s="50"/>
      <c r="R810" s="50"/>
      <c r="S810" s="50"/>
      <c r="T810" s="50"/>
      <c r="U810" s="50"/>
      <c r="V810" s="50"/>
      <c r="W810" s="50"/>
      <c r="X810" s="50"/>
      <c r="Y810" s="78"/>
    </row>
    <row r="811" spans="13:25" x14ac:dyDescent="0.3">
      <c r="M811" s="36"/>
      <c r="N811" s="50"/>
      <c r="O811" s="50"/>
      <c r="P811" s="50"/>
      <c r="Q811" s="50"/>
      <c r="R811" s="50"/>
      <c r="S811" s="50"/>
      <c r="T811" s="50"/>
      <c r="U811" s="50"/>
      <c r="V811" s="50"/>
      <c r="W811" s="50"/>
      <c r="X811" s="50"/>
      <c r="Y811" s="78"/>
    </row>
    <row r="812" spans="13:25" x14ac:dyDescent="0.3">
      <c r="M812" s="36"/>
      <c r="N812" s="50"/>
      <c r="O812" s="50"/>
      <c r="P812" s="50"/>
      <c r="Q812" s="50"/>
      <c r="R812" s="50"/>
      <c r="S812" s="50"/>
      <c r="T812" s="50"/>
      <c r="U812" s="50"/>
      <c r="V812" s="50"/>
      <c r="W812" s="50"/>
      <c r="X812" s="50"/>
      <c r="Y812" s="78"/>
    </row>
    <row r="813" spans="13:25" x14ac:dyDescent="0.3">
      <c r="M813" s="36"/>
      <c r="N813" s="50"/>
      <c r="O813" s="50"/>
      <c r="P813" s="50"/>
      <c r="Q813" s="50"/>
      <c r="R813" s="50"/>
      <c r="S813" s="50"/>
      <c r="T813" s="50"/>
      <c r="U813" s="50"/>
      <c r="V813" s="50"/>
      <c r="W813" s="50"/>
      <c r="X813" s="50"/>
      <c r="Y813" s="78"/>
    </row>
    <row r="814" spans="13:25" x14ac:dyDescent="0.3">
      <c r="M814" s="36"/>
      <c r="N814" s="50"/>
      <c r="O814" s="50"/>
      <c r="P814" s="50"/>
      <c r="Q814" s="50"/>
      <c r="R814" s="50"/>
      <c r="S814" s="50"/>
      <c r="T814" s="50"/>
      <c r="U814" s="50"/>
      <c r="V814" s="50"/>
      <c r="W814" s="50"/>
      <c r="X814" s="50"/>
      <c r="Y814" s="78"/>
    </row>
    <row r="815" spans="13:25" x14ac:dyDescent="0.3">
      <c r="M815" s="36"/>
      <c r="N815" s="50"/>
      <c r="O815" s="50"/>
      <c r="P815" s="50"/>
      <c r="Q815" s="50"/>
      <c r="R815" s="50"/>
      <c r="S815" s="50"/>
      <c r="T815" s="50"/>
      <c r="U815" s="50"/>
      <c r="V815" s="50"/>
      <c r="W815" s="50"/>
      <c r="X815" s="50"/>
      <c r="Y815" s="78"/>
    </row>
    <row r="816" spans="13:25" x14ac:dyDescent="0.3">
      <c r="M816" s="36"/>
      <c r="N816" s="50"/>
      <c r="O816" s="50"/>
      <c r="P816" s="50"/>
      <c r="Q816" s="50"/>
      <c r="R816" s="50"/>
      <c r="S816" s="50"/>
      <c r="T816" s="50"/>
      <c r="U816" s="50"/>
      <c r="V816" s="50"/>
      <c r="W816" s="50"/>
      <c r="X816" s="50"/>
      <c r="Y816" s="78"/>
    </row>
    <row r="817" spans="13:25" x14ac:dyDescent="0.3">
      <c r="M817" s="36"/>
      <c r="N817" s="50"/>
      <c r="O817" s="50"/>
      <c r="P817" s="50"/>
      <c r="Q817" s="50"/>
      <c r="R817" s="50"/>
      <c r="S817" s="50"/>
      <c r="T817" s="50"/>
      <c r="U817" s="50"/>
      <c r="V817" s="50"/>
      <c r="W817" s="50"/>
      <c r="X817" s="50"/>
      <c r="Y817" s="78"/>
    </row>
    <row r="818" spans="13:25" x14ac:dyDescent="0.3">
      <c r="M818" s="36"/>
      <c r="N818" s="50"/>
      <c r="O818" s="50"/>
      <c r="P818" s="50"/>
      <c r="Q818" s="50"/>
      <c r="R818" s="50"/>
      <c r="S818" s="50"/>
      <c r="T818" s="50"/>
      <c r="U818" s="50"/>
      <c r="V818" s="50"/>
      <c r="W818" s="50"/>
      <c r="X818" s="50"/>
      <c r="Y818" s="78"/>
    </row>
    <row r="819" spans="13:25" x14ac:dyDescent="0.3">
      <c r="M819" s="36"/>
      <c r="N819" s="50"/>
      <c r="O819" s="50"/>
      <c r="P819" s="50"/>
      <c r="Q819" s="50"/>
      <c r="R819" s="50"/>
      <c r="S819" s="50"/>
      <c r="T819" s="50"/>
      <c r="U819" s="50"/>
      <c r="V819" s="50"/>
      <c r="W819" s="50"/>
      <c r="X819" s="50"/>
      <c r="Y819" s="78"/>
    </row>
    <row r="820" spans="13:25" x14ac:dyDescent="0.3">
      <c r="M820" s="36"/>
      <c r="N820" s="50"/>
      <c r="O820" s="50"/>
      <c r="P820" s="50"/>
      <c r="Q820" s="50"/>
      <c r="R820" s="50"/>
      <c r="S820" s="50"/>
      <c r="T820" s="50"/>
      <c r="U820" s="50"/>
      <c r="V820" s="50"/>
      <c r="W820" s="50"/>
      <c r="X820" s="50"/>
      <c r="Y820" s="78"/>
    </row>
    <row r="821" spans="13:25" x14ac:dyDescent="0.3">
      <c r="M821" s="36"/>
      <c r="N821" s="50"/>
      <c r="O821" s="50"/>
      <c r="P821" s="50"/>
      <c r="Q821" s="50"/>
      <c r="R821" s="50"/>
      <c r="S821" s="50"/>
      <c r="T821" s="50"/>
      <c r="U821" s="50"/>
      <c r="V821" s="50"/>
      <c r="W821" s="50"/>
      <c r="X821" s="50"/>
      <c r="Y821" s="78"/>
    </row>
    <row r="822" spans="13:25" x14ac:dyDescent="0.3">
      <c r="M822" s="36"/>
      <c r="N822" s="50"/>
      <c r="O822" s="50"/>
      <c r="P822" s="50"/>
      <c r="Q822" s="50"/>
      <c r="R822" s="50"/>
      <c r="S822" s="50"/>
      <c r="T822" s="50"/>
      <c r="U822" s="50"/>
      <c r="V822" s="50"/>
      <c r="W822" s="50"/>
      <c r="X822" s="50"/>
      <c r="Y822" s="78"/>
    </row>
    <row r="823" spans="13:25" x14ac:dyDescent="0.3">
      <c r="M823" s="36"/>
      <c r="N823" s="50"/>
      <c r="O823" s="50"/>
      <c r="P823" s="50"/>
      <c r="Q823" s="50"/>
      <c r="R823" s="50"/>
      <c r="S823" s="50"/>
      <c r="T823" s="50"/>
      <c r="U823" s="50"/>
      <c r="V823" s="50"/>
      <c r="W823" s="50"/>
      <c r="X823" s="50"/>
      <c r="Y823" s="78"/>
    </row>
    <row r="824" spans="13:25" x14ac:dyDescent="0.3">
      <c r="M824" s="36"/>
      <c r="N824" s="50"/>
      <c r="O824" s="50"/>
      <c r="P824" s="50"/>
      <c r="Q824" s="50"/>
      <c r="R824" s="50"/>
      <c r="S824" s="50"/>
      <c r="T824" s="50"/>
      <c r="U824" s="50"/>
      <c r="V824" s="50"/>
      <c r="W824" s="50"/>
      <c r="X824" s="50"/>
      <c r="Y824" s="78"/>
    </row>
    <row r="825" spans="13:25" x14ac:dyDescent="0.3">
      <c r="M825" s="36"/>
      <c r="N825" s="50"/>
      <c r="O825" s="50"/>
      <c r="P825" s="50"/>
      <c r="Q825" s="50"/>
      <c r="R825" s="50"/>
      <c r="S825" s="50"/>
      <c r="T825" s="50"/>
      <c r="U825" s="50"/>
      <c r="V825" s="50"/>
      <c r="W825" s="50"/>
      <c r="X825" s="50"/>
      <c r="Y825" s="78"/>
    </row>
    <row r="826" spans="13:25" x14ac:dyDescent="0.3">
      <c r="M826" s="36"/>
      <c r="N826" s="50"/>
      <c r="O826" s="50"/>
      <c r="P826" s="50"/>
      <c r="Q826" s="50"/>
      <c r="R826" s="50"/>
      <c r="S826" s="50"/>
      <c r="T826" s="50"/>
      <c r="U826" s="50"/>
      <c r="V826" s="50"/>
      <c r="W826" s="50"/>
      <c r="X826" s="50"/>
      <c r="Y826" s="78"/>
    </row>
    <row r="827" spans="13:25" x14ac:dyDescent="0.3">
      <c r="M827" s="36"/>
      <c r="N827" s="50"/>
      <c r="O827" s="50"/>
      <c r="P827" s="50"/>
      <c r="Q827" s="50"/>
      <c r="R827" s="50"/>
      <c r="S827" s="50"/>
      <c r="T827" s="50"/>
      <c r="U827" s="50"/>
      <c r="V827" s="50"/>
      <c r="W827" s="50"/>
      <c r="X827" s="50"/>
      <c r="Y827" s="78"/>
    </row>
    <row r="828" spans="13:25" x14ac:dyDescent="0.3">
      <c r="M828" s="36"/>
      <c r="N828" s="50"/>
      <c r="O828" s="50"/>
      <c r="P828" s="50"/>
      <c r="Q828" s="50"/>
      <c r="R828" s="50"/>
      <c r="S828" s="50"/>
      <c r="T828" s="50"/>
      <c r="U828" s="50"/>
      <c r="V828" s="50"/>
      <c r="W828" s="50"/>
      <c r="X828" s="50"/>
      <c r="Y828" s="78"/>
    </row>
    <row r="829" spans="13:25" x14ac:dyDescent="0.3">
      <c r="M829" s="36"/>
      <c r="N829" s="50"/>
      <c r="O829" s="50"/>
      <c r="P829" s="50"/>
      <c r="Q829" s="50"/>
      <c r="R829" s="50"/>
      <c r="S829" s="50"/>
      <c r="T829" s="50"/>
      <c r="U829" s="50"/>
      <c r="V829" s="50"/>
      <c r="W829" s="50"/>
      <c r="X829" s="50"/>
      <c r="Y829" s="78"/>
    </row>
    <row r="830" spans="13:25" x14ac:dyDescent="0.3">
      <c r="M830" s="36"/>
      <c r="N830" s="50"/>
      <c r="O830" s="50"/>
      <c r="P830" s="50"/>
      <c r="Q830" s="50"/>
      <c r="R830" s="50"/>
      <c r="S830" s="50"/>
      <c r="T830" s="50"/>
      <c r="U830" s="50"/>
      <c r="V830" s="50"/>
      <c r="W830" s="50"/>
      <c r="X830" s="50"/>
      <c r="Y830" s="78"/>
    </row>
    <row r="831" spans="13:25" x14ac:dyDescent="0.3">
      <c r="M831" s="36"/>
      <c r="N831" s="50"/>
      <c r="O831" s="50"/>
      <c r="P831" s="50"/>
      <c r="Q831" s="50"/>
      <c r="R831" s="50"/>
      <c r="S831" s="50"/>
      <c r="T831" s="50"/>
      <c r="U831" s="50"/>
      <c r="V831" s="50"/>
      <c r="W831" s="50"/>
      <c r="X831" s="50"/>
      <c r="Y831" s="78"/>
    </row>
    <row r="832" spans="13:25" x14ac:dyDescent="0.3">
      <c r="M832" s="36"/>
      <c r="N832" s="50"/>
      <c r="O832" s="50"/>
      <c r="P832" s="50"/>
      <c r="Q832" s="50"/>
      <c r="R832" s="50"/>
      <c r="S832" s="50"/>
      <c r="T832" s="50"/>
      <c r="U832" s="50"/>
      <c r="V832" s="50"/>
      <c r="W832" s="50"/>
      <c r="X832" s="50"/>
      <c r="Y832" s="78"/>
    </row>
    <row r="833" spans="13:25" x14ac:dyDescent="0.3">
      <c r="M833" s="36"/>
      <c r="N833" s="50"/>
      <c r="O833" s="50"/>
      <c r="P833" s="50"/>
      <c r="Q833" s="50"/>
      <c r="R833" s="50"/>
      <c r="S833" s="50"/>
      <c r="T833" s="50"/>
      <c r="U833" s="50"/>
      <c r="V833" s="50"/>
      <c r="W833" s="50"/>
      <c r="X833" s="50"/>
      <c r="Y833" s="78"/>
    </row>
    <row r="834" spans="13:25" x14ac:dyDescent="0.3">
      <c r="M834" s="36"/>
      <c r="N834" s="50"/>
      <c r="O834" s="50"/>
      <c r="P834" s="50"/>
      <c r="Q834" s="50"/>
      <c r="R834" s="50"/>
      <c r="S834" s="50"/>
      <c r="T834" s="50"/>
      <c r="U834" s="50"/>
      <c r="V834" s="50"/>
      <c r="W834" s="50"/>
      <c r="X834" s="50"/>
      <c r="Y834" s="78"/>
    </row>
    <row r="835" spans="13:25" x14ac:dyDescent="0.3">
      <c r="M835" s="36"/>
      <c r="N835" s="50"/>
      <c r="O835" s="50"/>
      <c r="P835" s="50"/>
      <c r="Q835" s="50"/>
      <c r="R835" s="50"/>
      <c r="S835" s="50"/>
      <c r="T835" s="50"/>
      <c r="U835" s="50"/>
      <c r="V835" s="50"/>
      <c r="W835" s="50"/>
      <c r="X835" s="50"/>
      <c r="Y835" s="78"/>
    </row>
    <row r="836" spans="13:25" x14ac:dyDescent="0.3">
      <c r="M836" s="36"/>
      <c r="N836" s="50"/>
      <c r="O836" s="50"/>
      <c r="P836" s="50"/>
      <c r="Q836" s="50"/>
      <c r="R836" s="50"/>
      <c r="S836" s="50"/>
      <c r="T836" s="50"/>
      <c r="U836" s="50"/>
      <c r="V836" s="50"/>
      <c r="W836" s="50"/>
      <c r="X836" s="50"/>
      <c r="Y836" s="78"/>
    </row>
    <row r="837" spans="13:25" x14ac:dyDescent="0.3">
      <c r="M837" s="36"/>
      <c r="N837" s="50"/>
      <c r="O837" s="50"/>
      <c r="P837" s="50"/>
      <c r="Q837" s="50"/>
      <c r="R837" s="50"/>
      <c r="S837" s="50"/>
      <c r="T837" s="50"/>
      <c r="U837" s="50"/>
      <c r="V837" s="50"/>
      <c r="W837" s="50"/>
      <c r="X837" s="50"/>
      <c r="Y837" s="78"/>
    </row>
    <row r="838" spans="13:25" x14ac:dyDescent="0.3">
      <c r="M838" s="36"/>
      <c r="N838" s="50"/>
      <c r="O838" s="50"/>
      <c r="P838" s="50"/>
      <c r="Q838" s="50"/>
      <c r="R838" s="50"/>
      <c r="S838" s="50"/>
      <c r="T838" s="50"/>
      <c r="U838" s="50"/>
      <c r="V838" s="50"/>
      <c r="W838" s="50"/>
      <c r="X838" s="50"/>
      <c r="Y838" s="78"/>
    </row>
    <row r="839" spans="13:25" x14ac:dyDescent="0.3">
      <c r="M839" s="36"/>
      <c r="N839" s="50"/>
      <c r="O839" s="50"/>
      <c r="P839" s="50"/>
      <c r="Q839" s="50"/>
      <c r="R839" s="50"/>
      <c r="S839" s="50"/>
      <c r="T839" s="50"/>
      <c r="U839" s="50"/>
      <c r="V839" s="50"/>
      <c r="W839" s="50"/>
      <c r="X839" s="50"/>
      <c r="Y839" s="78"/>
    </row>
    <row r="840" spans="13:25" x14ac:dyDescent="0.3">
      <c r="M840" s="36"/>
      <c r="N840" s="50"/>
      <c r="O840" s="50"/>
      <c r="P840" s="50"/>
      <c r="Q840" s="50"/>
      <c r="R840" s="50"/>
      <c r="S840" s="50"/>
      <c r="T840" s="50"/>
      <c r="U840" s="50"/>
      <c r="V840" s="50"/>
      <c r="W840" s="50"/>
      <c r="X840" s="50"/>
      <c r="Y840" s="78"/>
    </row>
    <row r="841" spans="13:25" x14ac:dyDescent="0.3">
      <c r="M841" s="36"/>
      <c r="N841" s="50"/>
      <c r="O841" s="50"/>
      <c r="P841" s="50"/>
      <c r="Q841" s="50"/>
      <c r="R841" s="50"/>
      <c r="S841" s="50"/>
      <c r="T841" s="50"/>
      <c r="U841" s="50"/>
      <c r="V841" s="50"/>
      <c r="W841" s="50"/>
      <c r="X841" s="50"/>
      <c r="Y841" s="78"/>
    </row>
    <row r="842" spans="13:25" x14ac:dyDescent="0.3">
      <c r="M842" s="36"/>
      <c r="N842" s="50"/>
      <c r="O842" s="50"/>
      <c r="P842" s="50"/>
      <c r="Q842" s="50"/>
      <c r="R842" s="50"/>
      <c r="S842" s="50"/>
      <c r="T842" s="50"/>
      <c r="U842" s="50"/>
      <c r="V842" s="50"/>
      <c r="W842" s="50"/>
      <c r="X842" s="50"/>
      <c r="Y842" s="78"/>
    </row>
    <row r="843" spans="13:25" x14ac:dyDescent="0.3">
      <c r="M843" s="36"/>
      <c r="N843" s="50"/>
      <c r="O843" s="50"/>
      <c r="P843" s="50"/>
      <c r="Q843" s="50"/>
      <c r="R843" s="50"/>
      <c r="S843" s="50"/>
      <c r="T843" s="50"/>
      <c r="U843" s="50"/>
      <c r="V843" s="50"/>
      <c r="W843" s="50"/>
      <c r="X843" s="50"/>
      <c r="Y843" s="78"/>
    </row>
    <row r="844" spans="13:25" x14ac:dyDescent="0.3">
      <c r="M844" s="36"/>
      <c r="N844" s="50"/>
      <c r="O844" s="50"/>
      <c r="P844" s="50"/>
      <c r="Q844" s="50"/>
      <c r="R844" s="50"/>
      <c r="S844" s="50"/>
      <c r="T844" s="50"/>
      <c r="U844" s="50"/>
      <c r="V844" s="50"/>
      <c r="W844" s="50"/>
      <c r="X844" s="50"/>
      <c r="Y844" s="78"/>
    </row>
    <row r="845" spans="13:25" x14ac:dyDescent="0.3">
      <c r="M845" s="36"/>
      <c r="N845" s="50"/>
      <c r="O845" s="50"/>
      <c r="P845" s="50"/>
      <c r="Q845" s="50"/>
      <c r="R845" s="50"/>
      <c r="S845" s="50"/>
      <c r="T845" s="50"/>
      <c r="U845" s="50"/>
      <c r="V845" s="50"/>
      <c r="W845" s="50"/>
      <c r="X845" s="50"/>
      <c r="Y845" s="78"/>
    </row>
    <row r="846" spans="13:25" x14ac:dyDescent="0.3">
      <c r="M846" s="36"/>
      <c r="N846" s="50"/>
      <c r="O846" s="50"/>
      <c r="P846" s="50"/>
      <c r="Q846" s="50"/>
      <c r="R846" s="50"/>
      <c r="S846" s="50"/>
      <c r="T846" s="50"/>
      <c r="U846" s="50"/>
      <c r="V846" s="50"/>
      <c r="W846" s="50"/>
      <c r="X846" s="50"/>
      <c r="Y846" s="78"/>
    </row>
    <row r="847" spans="13:25" x14ac:dyDescent="0.3">
      <c r="M847" s="36"/>
      <c r="N847" s="50"/>
      <c r="O847" s="50"/>
      <c r="P847" s="50"/>
      <c r="Q847" s="50"/>
      <c r="R847" s="50"/>
      <c r="S847" s="50"/>
      <c r="T847" s="50"/>
      <c r="U847" s="50"/>
      <c r="V847" s="50"/>
      <c r="W847" s="50"/>
      <c r="X847" s="50"/>
      <c r="Y847" s="78"/>
    </row>
    <row r="848" spans="13:25" x14ac:dyDescent="0.3">
      <c r="M848" s="36"/>
      <c r="N848" s="50"/>
      <c r="O848" s="50"/>
      <c r="P848" s="50"/>
      <c r="Q848" s="50"/>
      <c r="R848" s="50"/>
      <c r="S848" s="50"/>
      <c r="T848" s="50"/>
      <c r="U848" s="50"/>
      <c r="V848" s="50"/>
      <c r="W848" s="50"/>
      <c r="X848" s="50"/>
      <c r="Y848" s="78"/>
    </row>
    <row r="849" spans="13:25" x14ac:dyDescent="0.3">
      <c r="M849" s="36"/>
      <c r="N849" s="50"/>
      <c r="O849" s="50"/>
      <c r="P849" s="50"/>
      <c r="Q849" s="50"/>
      <c r="R849" s="50"/>
      <c r="S849" s="50"/>
      <c r="T849" s="50"/>
      <c r="U849" s="50"/>
      <c r="V849" s="50"/>
      <c r="W849" s="50"/>
      <c r="X849" s="50"/>
      <c r="Y849" s="78"/>
    </row>
    <row r="850" spans="13:25" x14ac:dyDescent="0.3">
      <c r="M850" s="36"/>
      <c r="N850" s="50"/>
      <c r="O850" s="50"/>
      <c r="P850" s="50"/>
      <c r="Q850" s="50"/>
      <c r="R850" s="50"/>
      <c r="S850" s="50"/>
      <c r="T850" s="50"/>
      <c r="U850" s="50"/>
      <c r="V850" s="50"/>
      <c r="W850" s="50"/>
      <c r="X850" s="50"/>
      <c r="Y850" s="78"/>
    </row>
    <row r="851" spans="13:25" x14ac:dyDescent="0.3">
      <c r="M851" s="36"/>
      <c r="N851" s="50"/>
      <c r="O851" s="50"/>
      <c r="P851" s="50"/>
      <c r="Q851" s="50"/>
      <c r="R851" s="50"/>
      <c r="S851" s="50"/>
      <c r="T851" s="50"/>
      <c r="U851" s="50"/>
      <c r="V851" s="50"/>
      <c r="W851" s="50"/>
      <c r="X851" s="50"/>
      <c r="Y851" s="78"/>
    </row>
    <row r="852" spans="13:25" x14ac:dyDescent="0.3">
      <c r="M852" s="36"/>
      <c r="N852" s="50"/>
      <c r="O852" s="50"/>
      <c r="P852" s="50"/>
      <c r="Q852" s="50"/>
      <c r="R852" s="50"/>
      <c r="S852" s="50"/>
      <c r="T852" s="50"/>
      <c r="U852" s="50"/>
      <c r="V852" s="50"/>
      <c r="W852" s="50"/>
      <c r="X852" s="50"/>
      <c r="Y852" s="78"/>
    </row>
    <row r="853" spans="13:25" x14ac:dyDescent="0.3">
      <c r="M853" s="36"/>
      <c r="N853" s="50"/>
      <c r="O853" s="50"/>
      <c r="P853" s="50"/>
      <c r="Q853" s="50"/>
      <c r="R853" s="50"/>
      <c r="S853" s="50"/>
      <c r="T853" s="50"/>
      <c r="U853" s="50"/>
      <c r="V853" s="50"/>
      <c r="W853" s="50"/>
      <c r="X853" s="50"/>
      <c r="Y853" s="78"/>
    </row>
    <row r="854" spans="13:25" x14ac:dyDescent="0.3">
      <c r="M854" s="36"/>
      <c r="N854" s="50"/>
      <c r="O854" s="50"/>
      <c r="P854" s="50"/>
      <c r="Q854" s="50"/>
      <c r="R854" s="50"/>
      <c r="S854" s="50"/>
      <c r="T854" s="50"/>
      <c r="U854" s="50"/>
      <c r="V854" s="50"/>
      <c r="W854" s="50"/>
      <c r="X854" s="50"/>
      <c r="Y854" s="78"/>
    </row>
    <row r="855" spans="13:25" x14ac:dyDescent="0.3">
      <c r="M855" s="36"/>
      <c r="N855" s="50"/>
      <c r="O855" s="50"/>
      <c r="P855" s="50"/>
      <c r="Q855" s="50"/>
      <c r="R855" s="50"/>
      <c r="S855" s="50"/>
      <c r="T855" s="50"/>
      <c r="U855" s="50"/>
      <c r="V855" s="50"/>
      <c r="W855" s="50"/>
      <c r="X855" s="50"/>
      <c r="Y855" s="78"/>
    </row>
    <row r="856" spans="13:25" x14ac:dyDescent="0.3">
      <c r="M856" s="36"/>
      <c r="N856" s="50"/>
      <c r="O856" s="50"/>
      <c r="P856" s="50"/>
      <c r="Q856" s="50"/>
      <c r="R856" s="50"/>
      <c r="S856" s="50"/>
      <c r="T856" s="50"/>
      <c r="U856" s="50"/>
      <c r="V856" s="50"/>
      <c r="W856" s="50"/>
      <c r="X856" s="50"/>
      <c r="Y856" s="78"/>
    </row>
    <row r="857" spans="13:25" x14ac:dyDescent="0.3">
      <c r="M857" s="36"/>
      <c r="N857" s="50"/>
      <c r="O857" s="50"/>
      <c r="P857" s="50"/>
      <c r="Q857" s="50"/>
      <c r="R857" s="50"/>
      <c r="S857" s="50"/>
      <c r="T857" s="50"/>
      <c r="U857" s="50"/>
      <c r="V857" s="50"/>
      <c r="W857" s="50"/>
      <c r="X857" s="50"/>
      <c r="Y857" s="78"/>
    </row>
    <row r="858" spans="13:25" x14ac:dyDescent="0.3">
      <c r="M858" s="36"/>
      <c r="N858" s="50"/>
      <c r="O858" s="50"/>
      <c r="P858" s="50"/>
      <c r="Q858" s="50"/>
      <c r="R858" s="50"/>
      <c r="S858" s="50"/>
      <c r="T858" s="50"/>
      <c r="U858" s="50"/>
      <c r="V858" s="50"/>
      <c r="W858" s="50"/>
      <c r="X858" s="50"/>
      <c r="Y858" s="78"/>
    </row>
    <row r="859" spans="13:25" x14ac:dyDescent="0.3">
      <c r="M859" s="36"/>
      <c r="N859" s="50"/>
      <c r="O859" s="50"/>
      <c r="P859" s="50"/>
      <c r="Q859" s="50"/>
      <c r="R859" s="50"/>
      <c r="S859" s="50"/>
      <c r="T859" s="50"/>
      <c r="U859" s="50"/>
      <c r="V859" s="50"/>
      <c r="W859" s="50"/>
      <c r="X859" s="50"/>
      <c r="Y859" s="78"/>
    </row>
    <row r="860" spans="13:25" x14ac:dyDescent="0.3">
      <c r="M860" s="36"/>
      <c r="N860" s="50"/>
      <c r="O860" s="50"/>
      <c r="P860" s="50"/>
      <c r="Q860" s="50"/>
      <c r="R860" s="50"/>
      <c r="S860" s="50"/>
      <c r="T860" s="50"/>
      <c r="U860" s="50"/>
      <c r="V860" s="50"/>
      <c r="W860" s="50"/>
      <c r="X860" s="50"/>
      <c r="Y860" s="78"/>
    </row>
    <row r="861" spans="13:25" x14ac:dyDescent="0.3">
      <c r="M861" s="36"/>
      <c r="N861" s="50"/>
      <c r="O861" s="50"/>
      <c r="P861" s="50"/>
      <c r="Q861" s="50"/>
      <c r="R861" s="50"/>
      <c r="S861" s="50"/>
      <c r="T861" s="50"/>
      <c r="U861" s="50"/>
      <c r="V861" s="50"/>
      <c r="W861" s="50"/>
      <c r="X861" s="50"/>
      <c r="Y861" s="78"/>
    </row>
    <row r="862" spans="13:25" x14ac:dyDescent="0.3">
      <c r="M862" s="36"/>
      <c r="N862" s="50"/>
      <c r="O862" s="50"/>
      <c r="P862" s="50"/>
      <c r="Q862" s="50"/>
      <c r="R862" s="50"/>
      <c r="S862" s="50"/>
      <c r="T862" s="50"/>
      <c r="U862" s="50"/>
      <c r="V862" s="50"/>
      <c r="W862" s="50"/>
      <c r="X862" s="50"/>
      <c r="Y862" s="78"/>
    </row>
    <row r="863" spans="13:25" x14ac:dyDescent="0.3">
      <c r="M863" s="36"/>
      <c r="N863" s="50"/>
      <c r="O863" s="50"/>
      <c r="P863" s="50"/>
      <c r="Q863" s="50"/>
      <c r="R863" s="50"/>
      <c r="S863" s="50"/>
      <c r="T863" s="50"/>
      <c r="U863" s="50"/>
      <c r="V863" s="50"/>
      <c r="W863" s="50"/>
      <c r="X863" s="50"/>
      <c r="Y863" s="78"/>
    </row>
    <row r="864" spans="13:25" x14ac:dyDescent="0.3">
      <c r="M864" s="36"/>
      <c r="N864" s="50"/>
      <c r="O864" s="50"/>
      <c r="P864" s="50"/>
      <c r="Q864" s="50"/>
      <c r="R864" s="50"/>
      <c r="S864" s="50"/>
      <c r="T864" s="50"/>
      <c r="U864" s="50"/>
      <c r="V864" s="50"/>
      <c r="W864" s="50"/>
      <c r="X864" s="50"/>
      <c r="Y864" s="78"/>
    </row>
    <row r="865" spans="13:25" x14ac:dyDescent="0.3">
      <c r="M865" s="36"/>
      <c r="N865" s="50"/>
      <c r="O865" s="50"/>
      <c r="P865" s="50"/>
      <c r="Q865" s="50"/>
      <c r="R865" s="50"/>
      <c r="S865" s="50"/>
      <c r="T865" s="50"/>
      <c r="U865" s="50"/>
      <c r="V865" s="50"/>
      <c r="W865" s="50"/>
      <c r="X865" s="50"/>
      <c r="Y865" s="78"/>
    </row>
    <row r="866" spans="13:25" x14ac:dyDescent="0.3">
      <c r="M866" s="36"/>
      <c r="N866" s="50"/>
      <c r="O866" s="50"/>
      <c r="P866" s="50"/>
      <c r="Q866" s="50"/>
      <c r="R866" s="50"/>
      <c r="S866" s="50"/>
      <c r="T866" s="50"/>
      <c r="U866" s="50"/>
      <c r="V866" s="50"/>
      <c r="W866" s="50"/>
      <c r="X866" s="50"/>
      <c r="Y866" s="78"/>
    </row>
    <row r="867" spans="13:25" x14ac:dyDescent="0.3">
      <c r="M867" s="36"/>
      <c r="N867" s="50"/>
      <c r="O867" s="50"/>
      <c r="P867" s="50"/>
      <c r="Q867" s="50"/>
      <c r="R867" s="50"/>
      <c r="S867" s="50"/>
      <c r="T867" s="50"/>
      <c r="U867" s="50"/>
      <c r="V867" s="50"/>
      <c r="W867" s="50"/>
      <c r="X867" s="50"/>
      <c r="Y867" s="78"/>
    </row>
    <row r="868" spans="13:25" x14ac:dyDescent="0.3">
      <c r="M868" s="36"/>
      <c r="N868" s="50"/>
      <c r="O868" s="50"/>
      <c r="P868" s="50"/>
      <c r="Q868" s="50"/>
      <c r="R868" s="50"/>
      <c r="S868" s="50"/>
      <c r="T868" s="50"/>
      <c r="U868" s="50"/>
      <c r="V868" s="50"/>
      <c r="W868" s="50"/>
      <c r="X868" s="50"/>
      <c r="Y868" s="78"/>
    </row>
    <row r="869" spans="13:25" x14ac:dyDescent="0.3">
      <c r="M869" s="36"/>
      <c r="N869" s="50"/>
      <c r="O869" s="50"/>
      <c r="P869" s="50"/>
      <c r="Q869" s="50"/>
      <c r="R869" s="50"/>
      <c r="S869" s="50"/>
      <c r="T869" s="50"/>
      <c r="U869" s="50"/>
      <c r="V869" s="50"/>
      <c r="W869" s="50"/>
      <c r="X869" s="50"/>
      <c r="Y869" s="78"/>
    </row>
    <row r="870" spans="13:25" x14ac:dyDescent="0.3">
      <c r="M870" s="36"/>
      <c r="N870" s="50"/>
      <c r="O870" s="50"/>
      <c r="P870" s="50"/>
      <c r="Q870" s="50"/>
      <c r="R870" s="50"/>
      <c r="S870" s="50"/>
      <c r="T870" s="50"/>
      <c r="U870" s="50"/>
      <c r="V870" s="50"/>
      <c r="W870" s="50"/>
      <c r="X870" s="50"/>
      <c r="Y870" s="78"/>
    </row>
    <row r="871" spans="13:25" x14ac:dyDescent="0.3">
      <c r="M871" s="36"/>
      <c r="N871" s="50"/>
      <c r="O871" s="50"/>
      <c r="P871" s="50"/>
      <c r="Q871" s="50"/>
      <c r="R871" s="50"/>
      <c r="S871" s="50"/>
      <c r="T871" s="50"/>
      <c r="U871" s="50"/>
      <c r="V871" s="50"/>
      <c r="W871" s="50"/>
      <c r="X871" s="50"/>
      <c r="Y871" s="78"/>
    </row>
    <row r="872" spans="13:25" x14ac:dyDescent="0.3">
      <c r="M872" s="36"/>
      <c r="N872" s="50"/>
      <c r="O872" s="50"/>
      <c r="P872" s="50"/>
      <c r="Q872" s="50"/>
      <c r="R872" s="50"/>
      <c r="S872" s="50"/>
      <c r="T872" s="50"/>
      <c r="U872" s="50"/>
      <c r="V872" s="50"/>
      <c r="W872" s="50"/>
      <c r="X872" s="50"/>
      <c r="Y872" s="78"/>
    </row>
    <row r="873" spans="13:25" x14ac:dyDescent="0.3">
      <c r="M873" s="36"/>
      <c r="N873" s="50"/>
      <c r="O873" s="50"/>
      <c r="P873" s="50"/>
      <c r="Q873" s="50"/>
      <c r="R873" s="50"/>
      <c r="S873" s="50"/>
      <c r="T873" s="50"/>
      <c r="U873" s="50"/>
      <c r="V873" s="50"/>
      <c r="W873" s="50"/>
      <c r="X873" s="50"/>
      <c r="Y873" s="78"/>
    </row>
    <row r="874" spans="13:25" x14ac:dyDescent="0.3">
      <c r="M874" s="36"/>
      <c r="N874" s="50"/>
      <c r="O874" s="50"/>
      <c r="P874" s="50"/>
      <c r="Q874" s="50"/>
      <c r="R874" s="50"/>
      <c r="S874" s="50"/>
      <c r="T874" s="50"/>
      <c r="U874" s="50"/>
      <c r="V874" s="50"/>
      <c r="W874" s="50"/>
      <c r="X874" s="50"/>
      <c r="Y874" s="78"/>
    </row>
    <row r="875" spans="13:25" x14ac:dyDescent="0.3">
      <c r="M875" s="36"/>
      <c r="N875" s="50"/>
      <c r="O875" s="50"/>
      <c r="P875" s="50"/>
      <c r="Q875" s="50"/>
      <c r="R875" s="50"/>
      <c r="S875" s="50"/>
      <c r="T875" s="50"/>
      <c r="U875" s="50"/>
      <c r="V875" s="50"/>
      <c r="W875" s="50"/>
      <c r="X875" s="50"/>
      <c r="Y875" s="78"/>
    </row>
    <row r="876" spans="13:25" x14ac:dyDescent="0.3">
      <c r="M876" s="36"/>
      <c r="N876" s="50"/>
      <c r="O876" s="50"/>
      <c r="P876" s="50"/>
      <c r="Q876" s="50"/>
      <c r="R876" s="50"/>
      <c r="S876" s="50"/>
      <c r="T876" s="50"/>
      <c r="U876" s="50"/>
      <c r="V876" s="50"/>
      <c r="W876" s="50"/>
      <c r="X876" s="50"/>
      <c r="Y876" s="78"/>
    </row>
    <row r="877" spans="13:25" x14ac:dyDescent="0.3">
      <c r="M877" s="36"/>
      <c r="N877" s="50"/>
      <c r="O877" s="50"/>
      <c r="P877" s="50"/>
      <c r="Q877" s="50"/>
      <c r="R877" s="50"/>
      <c r="S877" s="50"/>
      <c r="T877" s="50"/>
      <c r="U877" s="50"/>
      <c r="V877" s="50"/>
      <c r="W877" s="50"/>
      <c r="X877" s="50"/>
      <c r="Y877" s="78"/>
    </row>
    <row r="878" spans="13:25" x14ac:dyDescent="0.3">
      <c r="M878" s="36"/>
      <c r="N878" s="50"/>
      <c r="O878" s="50"/>
      <c r="P878" s="50"/>
      <c r="Q878" s="50"/>
      <c r="R878" s="50"/>
      <c r="S878" s="50"/>
      <c r="T878" s="50"/>
      <c r="U878" s="50"/>
      <c r="V878" s="50"/>
      <c r="W878" s="50"/>
      <c r="X878" s="50"/>
      <c r="Y878" s="78"/>
    </row>
    <row r="879" spans="13:25" x14ac:dyDescent="0.3">
      <c r="M879" s="36"/>
      <c r="N879" s="50"/>
      <c r="O879" s="50"/>
      <c r="P879" s="50"/>
      <c r="Q879" s="50"/>
      <c r="R879" s="50"/>
      <c r="S879" s="50"/>
      <c r="T879" s="50"/>
      <c r="U879" s="50"/>
      <c r="V879" s="50"/>
      <c r="W879" s="50"/>
      <c r="X879" s="50"/>
      <c r="Y879" s="78"/>
    </row>
    <row r="880" spans="13:25" x14ac:dyDescent="0.3">
      <c r="M880" s="36"/>
      <c r="N880" s="50"/>
      <c r="O880" s="50"/>
      <c r="P880" s="50"/>
      <c r="Q880" s="50"/>
      <c r="R880" s="50"/>
      <c r="S880" s="50"/>
      <c r="T880" s="50"/>
      <c r="U880" s="50"/>
      <c r="V880" s="50"/>
      <c r="W880" s="50"/>
      <c r="X880" s="50"/>
      <c r="Y880" s="78"/>
    </row>
    <row r="881" spans="13:25" x14ac:dyDescent="0.3">
      <c r="M881" s="36"/>
      <c r="N881" s="50"/>
      <c r="O881" s="50"/>
      <c r="P881" s="50"/>
      <c r="Q881" s="50"/>
      <c r="R881" s="50"/>
      <c r="S881" s="50"/>
      <c r="T881" s="50"/>
      <c r="U881" s="50"/>
      <c r="V881" s="50"/>
      <c r="W881" s="50"/>
      <c r="X881" s="50"/>
      <c r="Y881" s="78"/>
    </row>
    <row r="882" spans="13:25" x14ac:dyDescent="0.3">
      <c r="M882" s="36"/>
      <c r="N882" s="50"/>
      <c r="O882" s="50"/>
      <c r="P882" s="50"/>
      <c r="Q882" s="50"/>
      <c r="R882" s="50"/>
      <c r="S882" s="50"/>
      <c r="T882" s="50"/>
      <c r="U882" s="50"/>
      <c r="V882" s="50"/>
      <c r="W882" s="50"/>
      <c r="X882" s="50"/>
      <c r="Y882" s="78"/>
    </row>
    <row r="883" spans="13:25" x14ac:dyDescent="0.3">
      <c r="M883" s="36"/>
      <c r="N883" s="50"/>
      <c r="O883" s="50"/>
      <c r="P883" s="50"/>
      <c r="Q883" s="50"/>
      <c r="R883" s="50"/>
      <c r="S883" s="50"/>
      <c r="T883" s="50"/>
      <c r="U883" s="50"/>
      <c r="V883" s="50"/>
      <c r="W883" s="50"/>
      <c r="X883" s="50"/>
      <c r="Y883" s="78"/>
    </row>
    <row r="884" spans="13:25" x14ac:dyDescent="0.3">
      <c r="M884" s="36"/>
      <c r="N884" s="50"/>
      <c r="O884" s="50"/>
      <c r="P884" s="50"/>
      <c r="Q884" s="50"/>
      <c r="R884" s="50"/>
      <c r="S884" s="50"/>
      <c r="T884" s="50"/>
      <c r="U884" s="50"/>
      <c r="V884" s="50"/>
      <c r="W884" s="50"/>
      <c r="X884" s="50"/>
      <c r="Y884" s="78"/>
    </row>
    <row r="885" spans="13:25" x14ac:dyDescent="0.3">
      <c r="M885" s="36"/>
      <c r="N885" s="50"/>
      <c r="O885" s="50"/>
      <c r="P885" s="50"/>
      <c r="Q885" s="50"/>
      <c r="R885" s="50"/>
      <c r="S885" s="50"/>
      <c r="T885" s="50"/>
      <c r="U885" s="50"/>
      <c r="V885" s="50"/>
      <c r="W885" s="50"/>
      <c r="X885" s="50"/>
      <c r="Y885" s="78"/>
    </row>
    <row r="886" spans="13:25" x14ac:dyDescent="0.3">
      <c r="M886" s="36"/>
      <c r="N886" s="50"/>
      <c r="O886" s="50"/>
      <c r="P886" s="50"/>
      <c r="Q886" s="50"/>
      <c r="R886" s="50"/>
      <c r="S886" s="50"/>
      <c r="T886" s="50"/>
      <c r="U886" s="50"/>
      <c r="V886" s="50"/>
      <c r="W886" s="50"/>
      <c r="X886" s="50"/>
      <c r="Y886" s="78"/>
    </row>
    <row r="887" spans="13:25" x14ac:dyDescent="0.3">
      <c r="M887" s="36"/>
      <c r="N887" s="50"/>
      <c r="O887" s="50"/>
      <c r="P887" s="50"/>
      <c r="Q887" s="50"/>
      <c r="R887" s="50"/>
      <c r="S887" s="50"/>
      <c r="T887" s="50"/>
      <c r="U887" s="50"/>
      <c r="V887" s="50"/>
      <c r="W887" s="50"/>
      <c r="X887" s="50"/>
      <c r="Y887" s="78"/>
    </row>
    <row r="888" spans="13:25" x14ac:dyDescent="0.3">
      <c r="M888" s="36"/>
      <c r="N888" s="50"/>
      <c r="O888" s="50"/>
      <c r="P888" s="50"/>
      <c r="Q888" s="50"/>
      <c r="R888" s="50"/>
      <c r="S888" s="50"/>
      <c r="T888" s="50"/>
      <c r="U888" s="50"/>
      <c r="V888" s="50"/>
      <c r="W888" s="50"/>
      <c r="X888" s="50"/>
      <c r="Y888" s="78"/>
    </row>
    <row r="889" spans="13:25" x14ac:dyDescent="0.3">
      <c r="M889" s="36"/>
      <c r="N889" s="50"/>
      <c r="O889" s="50"/>
      <c r="P889" s="50"/>
      <c r="Q889" s="50"/>
      <c r="R889" s="50"/>
      <c r="S889" s="50"/>
      <c r="T889" s="50"/>
      <c r="U889" s="50"/>
      <c r="V889" s="50"/>
      <c r="W889" s="50"/>
      <c r="X889" s="50"/>
      <c r="Y889" s="78"/>
    </row>
    <row r="890" spans="13:25" x14ac:dyDescent="0.3">
      <c r="M890" s="36"/>
      <c r="N890" s="50"/>
      <c r="O890" s="50"/>
      <c r="P890" s="50"/>
      <c r="Q890" s="50"/>
      <c r="R890" s="50"/>
      <c r="S890" s="50"/>
      <c r="T890" s="50"/>
      <c r="U890" s="50"/>
      <c r="V890" s="50"/>
      <c r="W890" s="50"/>
      <c r="X890" s="50"/>
      <c r="Y890" s="78"/>
    </row>
    <row r="891" spans="13:25" x14ac:dyDescent="0.3">
      <c r="M891" s="36"/>
      <c r="N891" s="50"/>
      <c r="O891" s="50"/>
      <c r="P891" s="50"/>
      <c r="Q891" s="50"/>
      <c r="R891" s="50"/>
      <c r="S891" s="50"/>
      <c r="T891" s="50"/>
      <c r="U891" s="50"/>
      <c r="V891" s="50"/>
      <c r="W891" s="50"/>
      <c r="X891" s="50"/>
      <c r="Y891" s="78"/>
    </row>
    <row r="892" spans="13:25" x14ac:dyDescent="0.3">
      <c r="M892" s="36"/>
      <c r="N892" s="50"/>
      <c r="O892" s="50"/>
      <c r="P892" s="50"/>
      <c r="Q892" s="50"/>
      <c r="R892" s="50"/>
      <c r="S892" s="50"/>
      <c r="T892" s="50"/>
      <c r="U892" s="50"/>
      <c r="V892" s="50"/>
      <c r="W892" s="50"/>
      <c r="X892" s="50"/>
      <c r="Y892" s="78"/>
    </row>
    <row r="893" spans="13:25" x14ac:dyDescent="0.3">
      <c r="M893" s="36"/>
      <c r="N893" s="50"/>
      <c r="O893" s="50"/>
      <c r="P893" s="50"/>
      <c r="Q893" s="50"/>
      <c r="R893" s="50"/>
      <c r="S893" s="50"/>
      <c r="T893" s="50"/>
      <c r="U893" s="50"/>
      <c r="V893" s="50"/>
      <c r="W893" s="50"/>
      <c r="X893" s="50"/>
      <c r="Y893" s="78"/>
    </row>
    <row r="894" spans="13:25" x14ac:dyDescent="0.3">
      <c r="M894" s="36"/>
      <c r="N894" s="50"/>
      <c r="O894" s="50"/>
      <c r="P894" s="50"/>
      <c r="Q894" s="50"/>
      <c r="R894" s="50"/>
      <c r="S894" s="50"/>
      <c r="T894" s="50"/>
      <c r="U894" s="50"/>
      <c r="V894" s="50"/>
      <c r="W894" s="50"/>
      <c r="X894" s="50"/>
      <c r="Y894" s="78"/>
    </row>
    <row r="895" spans="13:25" x14ac:dyDescent="0.3">
      <c r="M895" s="36"/>
      <c r="N895" s="50"/>
      <c r="O895" s="50"/>
      <c r="P895" s="50"/>
      <c r="Q895" s="50"/>
      <c r="R895" s="50"/>
      <c r="S895" s="50"/>
      <c r="T895" s="50"/>
      <c r="U895" s="50"/>
      <c r="V895" s="50"/>
      <c r="W895" s="50"/>
      <c r="X895" s="50"/>
      <c r="Y895" s="78"/>
    </row>
    <row r="896" spans="13:25" x14ac:dyDescent="0.3">
      <c r="M896" s="36"/>
      <c r="N896" s="50"/>
      <c r="O896" s="50"/>
      <c r="P896" s="50"/>
      <c r="Q896" s="50"/>
      <c r="R896" s="50"/>
      <c r="S896" s="50"/>
      <c r="T896" s="50"/>
      <c r="U896" s="50"/>
      <c r="V896" s="50"/>
      <c r="W896" s="50"/>
      <c r="X896" s="50"/>
      <c r="Y896" s="78"/>
    </row>
    <row r="897" spans="13:25" x14ac:dyDescent="0.3">
      <c r="M897" s="36"/>
      <c r="N897" s="50"/>
      <c r="O897" s="50"/>
      <c r="P897" s="50"/>
      <c r="Q897" s="50"/>
      <c r="R897" s="50"/>
      <c r="S897" s="50"/>
      <c r="T897" s="50"/>
      <c r="U897" s="50"/>
      <c r="V897" s="50"/>
      <c r="W897" s="50"/>
      <c r="X897" s="50"/>
      <c r="Y897" s="78"/>
    </row>
    <row r="898" spans="13:25" x14ac:dyDescent="0.3">
      <c r="M898" s="36"/>
      <c r="N898" s="50"/>
      <c r="O898" s="50"/>
      <c r="P898" s="50"/>
      <c r="Q898" s="50"/>
      <c r="R898" s="50"/>
      <c r="S898" s="50"/>
      <c r="T898" s="50"/>
      <c r="U898" s="50"/>
      <c r="V898" s="50"/>
      <c r="W898" s="50"/>
      <c r="X898" s="50"/>
      <c r="Y898" s="78"/>
    </row>
    <row r="899" spans="13:25" x14ac:dyDescent="0.3">
      <c r="M899" s="36"/>
      <c r="N899" s="50"/>
      <c r="O899" s="50"/>
      <c r="P899" s="50"/>
      <c r="Q899" s="50"/>
      <c r="R899" s="50"/>
      <c r="S899" s="50"/>
      <c r="T899" s="50"/>
      <c r="U899" s="50"/>
      <c r="V899" s="50"/>
      <c r="W899" s="50"/>
      <c r="X899" s="50"/>
      <c r="Y899" s="78"/>
    </row>
    <row r="900" spans="13:25" x14ac:dyDescent="0.3">
      <c r="M900" s="36"/>
      <c r="N900" s="50"/>
      <c r="O900" s="50"/>
      <c r="P900" s="50"/>
      <c r="Q900" s="50"/>
      <c r="R900" s="50"/>
      <c r="S900" s="50"/>
      <c r="T900" s="50"/>
      <c r="U900" s="50"/>
      <c r="V900" s="50"/>
      <c r="W900" s="50"/>
      <c r="X900" s="50"/>
      <c r="Y900" s="78"/>
    </row>
    <row r="901" spans="13:25" x14ac:dyDescent="0.3">
      <c r="M901" s="36"/>
      <c r="N901" s="50"/>
      <c r="O901" s="50"/>
      <c r="P901" s="50"/>
      <c r="Q901" s="50"/>
      <c r="R901" s="50"/>
      <c r="S901" s="50"/>
      <c r="T901" s="50"/>
      <c r="U901" s="50"/>
      <c r="V901" s="50"/>
      <c r="W901" s="50"/>
      <c r="X901" s="50"/>
      <c r="Y901" s="78"/>
    </row>
    <row r="902" spans="13:25" x14ac:dyDescent="0.3">
      <c r="M902" s="36"/>
      <c r="N902" s="50"/>
      <c r="O902" s="50"/>
      <c r="P902" s="50"/>
      <c r="Q902" s="50"/>
      <c r="R902" s="50"/>
      <c r="S902" s="50"/>
      <c r="T902" s="50"/>
      <c r="U902" s="50"/>
      <c r="V902" s="50"/>
      <c r="W902" s="50"/>
      <c r="X902" s="50"/>
      <c r="Y902" s="78"/>
    </row>
    <row r="903" spans="13:25" x14ac:dyDescent="0.3">
      <c r="M903" s="36"/>
      <c r="N903" s="50"/>
      <c r="O903" s="50"/>
      <c r="P903" s="50"/>
      <c r="Q903" s="50"/>
      <c r="R903" s="50"/>
      <c r="S903" s="50"/>
      <c r="T903" s="50"/>
      <c r="U903" s="50"/>
      <c r="V903" s="50"/>
      <c r="W903" s="50"/>
      <c r="X903" s="50"/>
      <c r="Y903" s="78"/>
    </row>
    <row r="904" spans="13:25" x14ac:dyDescent="0.3">
      <c r="M904" s="36"/>
      <c r="N904" s="50"/>
      <c r="O904" s="50"/>
      <c r="P904" s="50"/>
      <c r="Q904" s="50"/>
      <c r="R904" s="50"/>
      <c r="S904" s="50"/>
      <c r="T904" s="50"/>
      <c r="U904" s="50"/>
      <c r="V904" s="50"/>
      <c r="W904" s="50"/>
      <c r="X904" s="50"/>
      <c r="Y904" s="78"/>
    </row>
    <row r="905" spans="13:25" x14ac:dyDescent="0.3">
      <c r="M905" s="36"/>
      <c r="N905" s="50"/>
      <c r="O905" s="50"/>
      <c r="P905" s="50"/>
      <c r="Q905" s="50"/>
      <c r="R905" s="50"/>
      <c r="S905" s="50"/>
      <c r="T905" s="50"/>
      <c r="U905" s="50"/>
      <c r="V905" s="50"/>
      <c r="W905" s="50"/>
      <c r="X905" s="50"/>
      <c r="Y905" s="78"/>
    </row>
    <row r="906" spans="13:25" x14ac:dyDescent="0.3">
      <c r="M906" s="36"/>
      <c r="N906" s="50"/>
      <c r="O906" s="50"/>
      <c r="P906" s="50"/>
      <c r="Q906" s="50"/>
      <c r="R906" s="50"/>
      <c r="S906" s="50"/>
      <c r="T906" s="50"/>
      <c r="U906" s="50"/>
      <c r="V906" s="50"/>
      <c r="W906" s="50"/>
      <c r="X906" s="50"/>
      <c r="Y906" s="78"/>
    </row>
    <row r="907" spans="13:25" x14ac:dyDescent="0.3">
      <c r="M907" s="36"/>
      <c r="N907" s="50"/>
      <c r="O907" s="50"/>
      <c r="P907" s="50"/>
      <c r="Q907" s="50"/>
      <c r="R907" s="50"/>
      <c r="S907" s="50"/>
      <c r="T907" s="50"/>
      <c r="U907" s="50"/>
      <c r="V907" s="50"/>
      <c r="W907" s="50"/>
      <c r="X907" s="50"/>
      <c r="Y907" s="78"/>
    </row>
    <row r="908" spans="13:25" x14ac:dyDescent="0.3">
      <c r="M908" s="36"/>
      <c r="N908" s="50"/>
      <c r="O908" s="50"/>
      <c r="P908" s="50"/>
      <c r="Q908" s="50"/>
      <c r="R908" s="50"/>
      <c r="S908" s="50"/>
      <c r="T908" s="50"/>
      <c r="U908" s="50"/>
      <c r="V908" s="50"/>
      <c r="W908" s="50"/>
      <c r="X908" s="50"/>
      <c r="Y908" s="78"/>
    </row>
    <row r="909" spans="13:25" x14ac:dyDescent="0.3">
      <c r="M909" s="36"/>
      <c r="N909" s="50"/>
      <c r="O909" s="50"/>
      <c r="P909" s="50"/>
      <c r="Q909" s="50"/>
      <c r="R909" s="50"/>
      <c r="S909" s="50"/>
      <c r="T909" s="50"/>
      <c r="U909" s="50"/>
      <c r="V909" s="50"/>
      <c r="W909" s="50"/>
      <c r="X909" s="50"/>
      <c r="Y909" s="78"/>
    </row>
    <row r="910" spans="13:25" x14ac:dyDescent="0.3">
      <c r="M910" s="36"/>
      <c r="N910" s="50"/>
      <c r="O910" s="50"/>
      <c r="P910" s="50"/>
      <c r="Q910" s="50"/>
      <c r="R910" s="50"/>
      <c r="S910" s="50"/>
      <c r="T910" s="50"/>
      <c r="U910" s="50"/>
      <c r="V910" s="50"/>
      <c r="W910" s="50"/>
      <c r="X910" s="50"/>
      <c r="Y910" s="78"/>
    </row>
    <row r="911" spans="13:25" x14ac:dyDescent="0.3">
      <c r="M911" s="36"/>
      <c r="N911" s="50"/>
      <c r="O911" s="50"/>
      <c r="P911" s="50"/>
      <c r="Q911" s="50"/>
      <c r="R911" s="50"/>
      <c r="S911" s="50"/>
      <c r="T911" s="50"/>
      <c r="U911" s="50"/>
      <c r="V911" s="50"/>
      <c r="W911" s="50"/>
      <c r="X911" s="50"/>
      <c r="Y911" s="78"/>
    </row>
    <row r="912" spans="13:25" x14ac:dyDescent="0.3">
      <c r="M912" s="36"/>
      <c r="N912" s="50"/>
      <c r="O912" s="50"/>
      <c r="P912" s="50"/>
      <c r="Q912" s="50"/>
      <c r="R912" s="50"/>
      <c r="S912" s="50"/>
      <c r="T912" s="50"/>
      <c r="U912" s="50"/>
      <c r="V912" s="50"/>
      <c r="W912" s="50"/>
      <c r="X912" s="50"/>
      <c r="Y912" s="78"/>
    </row>
    <row r="913" spans="13:25" x14ac:dyDescent="0.3">
      <c r="M913" s="36"/>
      <c r="N913" s="50"/>
      <c r="O913" s="50"/>
      <c r="P913" s="50"/>
      <c r="Q913" s="50"/>
      <c r="R913" s="50"/>
      <c r="S913" s="50"/>
      <c r="T913" s="50"/>
      <c r="U913" s="50"/>
      <c r="V913" s="50"/>
      <c r="W913" s="50"/>
      <c r="X913" s="50"/>
      <c r="Y913" s="78"/>
    </row>
    <row r="914" spans="13:25" x14ac:dyDescent="0.3">
      <c r="M914" s="36"/>
      <c r="N914" s="50"/>
      <c r="O914" s="50"/>
      <c r="P914" s="50"/>
      <c r="Q914" s="50"/>
      <c r="R914" s="50"/>
      <c r="S914" s="50"/>
      <c r="T914" s="50"/>
      <c r="U914" s="50"/>
      <c r="V914" s="50"/>
      <c r="W914" s="50"/>
      <c r="X914" s="50"/>
      <c r="Y914" s="78"/>
    </row>
    <row r="915" spans="13:25" x14ac:dyDescent="0.3">
      <c r="M915" s="36"/>
      <c r="N915" s="50"/>
      <c r="O915" s="50"/>
      <c r="P915" s="50"/>
      <c r="Q915" s="50"/>
      <c r="R915" s="50"/>
      <c r="S915" s="50"/>
      <c r="T915" s="50"/>
      <c r="U915" s="50"/>
      <c r="V915" s="50"/>
      <c r="W915" s="50"/>
      <c r="X915" s="50"/>
      <c r="Y915" s="78"/>
    </row>
    <row r="916" spans="13:25" x14ac:dyDescent="0.3">
      <c r="M916" s="36"/>
      <c r="N916" s="50"/>
      <c r="O916" s="50"/>
      <c r="P916" s="50"/>
      <c r="Q916" s="50"/>
      <c r="R916" s="50"/>
      <c r="S916" s="50"/>
      <c r="T916" s="50"/>
      <c r="U916" s="50"/>
      <c r="V916" s="50"/>
      <c r="W916" s="50"/>
      <c r="X916" s="50"/>
      <c r="Y916" s="78"/>
    </row>
    <row r="917" spans="13:25" x14ac:dyDescent="0.3">
      <c r="M917" s="36"/>
      <c r="N917" s="50"/>
      <c r="O917" s="50"/>
      <c r="P917" s="50"/>
      <c r="Q917" s="50"/>
      <c r="R917" s="50"/>
      <c r="S917" s="50"/>
      <c r="T917" s="50"/>
      <c r="U917" s="50"/>
      <c r="V917" s="50"/>
      <c r="W917" s="50"/>
      <c r="X917" s="50"/>
      <c r="Y917" s="78"/>
    </row>
    <row r="918" spans="13:25" x14ac:dyDescent="0.3">
      <c r="M918" s="36"/>
      <c r="N918" s="50"/>
      <c r="O918" s="50"/>
      <c r="P918" s="50"/>
      <c r="Q918" s="50"/>
      <c r="R918" s="50"/>
      <c r="S918" s="50"/>
      <c r="T918" s="50"/>
      <c r="U918" s="50"/>
      <c r="V918" s="50"/>
      <c r="W918" s="50"/>
      <c r="X918" s="50"/>
      <c r="Y918" s="78"/>
    </row>
    <row r="919" spans="13:25" x14ac:dyDescent="0.3">
      <c r="M919" s="36"/>
      <c r="N919" s="50"/>
      <c r="O919" s="50"/>
      <c r="P919" s="50"/>
      <c r="Q919" s="50"/>
      <c r="R919" s="50"/>
      <c r="S919" s="50"/>
      <c r="T919" s="50"/>
      <c r="U919" s="50"/>
      <c r="V919" s="50"/>
      <c r="W919" s="50"/>
      <c r="X919" s="50"/>
      <c r="Y919" s="78"/>
    </row>
    <row r="920" spans="13:25" x14ac:dyDescent="0.3">
      <c r="M920" s="36"/>
      <c r="N920" s="50"/>
      <c r="O920" s="50"/>
      <c r="P920" s="50"/>
      <c r="Q920" s="50"/>
      <c r="R920" s="50"/>
      <c r="S920" s="50"/>
      <c r="T920" s="50"/>
      <c r="U920" s="50"/>
      <c r="V920" s="50"/>
      <c r="W920" s="50"/>
      <c r="X920" s="50"/>
      <c r="Y920" s="78"/>
    </row>
    <row r="921" spans="13:25" x14ac:dyDescent="0.3">
      <c r="M921" s="36"/>
      <c r="N921" s="50"/>
      <c r="O921" s="50"/>
      <c r="P921" s="50"/>
      <c r="Q921" s="50"/>
      <c r="R921" s="50"/>
      <c r="S921" s="50"/>
      <c r="T921" s="50"/>
      <c r="U921" s="50"/>
      <c r="V921" s="50"/>
      <c r="W921" s="50"/>
      <c r="X921" s="50"/>
      <c r="Y921" s="78"/>
    </row>
    <row r="922" spans="13:25" x14ac:dyDescent="0.3">
      <c r="M922" s="36"/>
      <c r="N922" s="50"/>
      <c r="O922" s="50"/>
      <c r="P922" s="50"/>
      <c r="Q922" s="50"/>
      <c r="R922" s="50"/>
      <c r="S922" s="50"/>
      <c r="T922" s="50"/>
      <c r="U922" s="50"/>
      <c r="V922" s="50"/>
      <c r="W922" s="50"/>
      <c r="X922" s="50"/>
      <c r="Y922" s="78"/>
    </row>
    <row r="923" spans="13:25" x14ac:dyDescent="0.3">
      <c r="M923" s="36"/>
      <c r="N923" s="50"/>
      <c r="O923" s="50"/>
      <c r="P923" s="50"/>
      <c r="Q923" s="50"/>
      <c r="R923" s="50"/>
      <c r="S923" s="50"/>
      <c r="T923" s="50"/>
      <c r="U923" s="50"/>
      <c r="V923" s="50"/>
      <c r="W923" s="50"/>
      <c r="X923" s="50"/>
      <c r="Y923" s="78"/>
    </row>
    <row r="924" spans="13:25" x14ac:dyDescent="0.3">
      <c r="M924" s="36"/>
      <c r="N924" s="50"/>
      <c r="O924" s="50"/>
      <c r="P924" s="50"/>
      <c r="Q924" s="50"/>
      <c r="R924" s="50"/>
      <c r="S924" s="50"/>
      <c r="T924" s="50"/>
      <c r="U924" s="50"/>
      <c r="V924" s="50"/>
      <c r="W924" s="50"/>
      <c r="X924" s="50"/>
      <c r="Y924" s="78"/>
    </row>
    <row r="925" spans="13:25" x14ac:dyDescent="0.3">
      <c r="M925" s="36"/>
      <c r="N925" s="50"/>
      <c r="O925" s="50"/>
      <c r="P925" s="50"/>
      <c r="Q925" s="50"/>
      <c r="R925" s="50"/>
      <c r="S925" s="50"/>
      <c r="T925" s="50"/>
      <c r="U925" s="50"/>
      <c r="V925" s="50"/>
      <c r="W925" s="50"/>
      <c r="X925" s="50"/>
      <c r="Y925" s="78"/>
    </row>
    <row r="926" spans="13:25" x14ac:dyDescent="0.3">
      <c r="M926" s="36"/>
      <c r="N926" s="50"/>
      <c r="O926" s="50"/>
      <c r="P926" s="50"/>
      <c r="Q926" s="50"/>
      <c r="R926" s="50"/>
      <c r="S926" s="50"/>
      <c r="T926" s="50"/>
      <c r="U926" s="50"/>
      <c r="V926" s="50"/>
      <c r="W926" s="50"/>
      <c r="X926" s="50"/>
      <c r="Y926" s="78"/>
    </row>
    <row r="927" spans="13:25" x14ac:dyDescent="0.3">
      <c r="M927" s="36"/>
      <c r="N927" s="50"/>
      <c r="O927" s="50"/>
      <c r="P927" s="50"/>
      <c r="Q927" s="50"/>
      <c r="R927" s="50"/>
      <c r="S927" s="50"/>
      <c r="T927" s="50"/>
      <c r="U927" s="50"/>
      <c r="V927" s="50"/>
      <c r="W927" s="50"/>
      <c r="X927" s="50"/>
      <c r="Y927" s="78"/>
    </row>
    <row r="928" spans="13:25" x14ac:dyDescent="0.3">
      <c r="M928" s="36"/>
      <c r="N928" s="50"/>
      <c r="O928" s="50"/>
      <c r="P928" s="50"/>
      <c r="Q928" s="50"/>
      <c r="R928" s="50"/>
      <c r="S928" s="50"/>
      <c r="T928" s="50"/>
      <c r="U928" s="50"/>
      <c r="V928" s="50"/>
      <c r="W928" s="50"/>
      <c r="X928" s="50"/>
      <c r="Y928" s="78"/>
    </row>
    <row r="929" spans="13:25" x14ac:dyDescent="0.3">
      <c r="M929" s="36"/>
      <c r="N929" s="50"/>
      <c r="O929" s="50"/>
      <c r="P929" s="50"/>
      <c r="Q929" s="50"/>
      <c r="R929" s="50"/>
      <c r="S929" s="50"/>
      <c r="T929" s="50"/>
      <c r="U929" s="50"/>
      <c r="V929" s="50"/>
      <c r="W929" s="50"/>
      <c r="X929" s="50"/>
      <c r="Y929" s="78"/>
    </row>
    <row r="930" spans="13:25" x14ac:dyDescent="0.3">
      <c r="M930" s="36"/>
      <c r="N930" s="50"/>
      <c r="O930" s="50"/>
      <c r="P930" s="50"/>
      <c r="Q930" s="50"/>
      <c r="R930" s="50"/>
      <c r="S930" s="50"/>
      <c r="T930" s="50"/>
      <c r="U930" s="50"/>
      <c r="V930" s="50"/>
      <c r="W930" s="50"/>
      <c r="X930" s="50"/>
      <c r="Y930" s="78"/>
    </row>
    <row r="931" spans="13:25" x14ac:dyDescent="0.3">
      <c r="M931" s="36"/>
      <c r="N931" s="50"/>
      <c r="O931" s="50"/>
      <c r="P931" s="50"/>
      <c r="Q931" s="50"/>
      <c r="R931" s="50"/>
      <c r="S931" s="50"/>
      <c r="T931" s="50"/>
      <c r="U931" s="50"/>
      <c r="V931" s="50"/>
      <c r="W931" s="50"/>
      <c r="X931" s="50"/>
      <c r="Y931" s="78"/>
    </row>
    <row r="932" spans="13:25" x14ac:dyDescent="0.3">
      <c r="M932" s="36"/>
      <c r="N932" s="50"/>
      <c r="O932" s="50"/>
      <c r="P932" s="50"/>
      <c r="Q932" s="50"/>
      <c r="R932" s="50"/>
      <c r="S932" s="50"/>
      <c r="T932" s="50"/>
      <c r="U932" s="50"/>
      <c r="V932" s="50"/>
      <c r="W932" s="50"/>
      <c r="X932" s="50"/>
      <c r="Y932" s="78"/>
    </row>
    <row r="933" spans="13:25" x14ac:dyDescent="0.3">
      <c r="M933" s="36"/>
      <c r="N933" s="50"/>
      <c r="O933" s="50"/>
      <c r="P933" s="50"/>
      <c r="Q933" s="50"/>
      <c r="R933" s="50"/>
      <c r="S933" s="50"/>
      <c r="T933" s="50"/>
      <c r="U933" s="50"/>
      <c r="V933" s="50"/>
      <c r="W933" s="50"/>
      <c r="X933" s="50"/>
      <c r="Y933" s="78"/>
    </row>
    <row r="934" spans="13:25" x14ac:dyDescent="0.3">
      <c r="M934" s="36"/>
      <c r="N934" s="50"/>
      <c r="O934" s="50"/>
      <c r="P934" s="50"/>
      <c r="Q934" s="50"/>
      <c r="R934" s="50"/>
      <c r="S934" s="50"/>
      <c r="T934" s="50"/>
      <c r="U934" s="50"/>
      <c r="V934" s="50"/>
      <c r="W934" s="50"/>
      <c r="X934" s="50"/>
      <c r="Y934" s="78"/>
    </row>
    <row r="935" spans="13:25" x14ac:dyDescent="0.3">
      <c r="M935" s="36"/>
      <c r="N935" s="50"/>
      <c r="O935" s="50"/>
      <c r="P935" s="50"/>
      <c r="Q935" s="50"/>
      <c r="R935" s="50"/>
      <c r="S935" s="50"/>
      <c r="T935" s="50"/>
      <c r="U935" s="50"/>
      <c r="V935" s="50"/>
      <c r="W935" s="50"/>
      <c r="X935" s="50"/>
      <c r="Y935" s="78"/>
    </row>
    <row r="936" spans="13:25" x14ac:dyDescent="0.3">
      <c r="M936" s="36"/>
      <c r="N936" s="50"/>
      <c r="O936" s="50"/>
      <c r="P936" s="50"/>
      <c r="Q936" s="50"/>
      <c r="R936" s="50"/>
      <c r="S936" s="50"/>
      <c r="T936" s="50"/>
      <c r="U936" s="50"/>
      <c r="V936" s="50"/>
      <c r="W936" s="50"/>
      <c r="X936" s="50"/>
      <c r="Y936" s="78"/>
    </row>
    <row r="937" spans="13:25" x14ac:dyDescent="0.3">
      <c r="M937" s="36"/>
      <c r="N937" s="50"/>
      <c r="O937" s="50"/>
      <c r="P937" s="50"/>
      <c r="Q937" s="50"/>
      <c r="R937" s="50"/>
      <c r="S937" s="50"/>
      <c r="T937" s="50"/>
      <c r="U937" s="50"/>
      <c r="V937" s="50"/>
      <c r="W937" s="50"/>
      <c r="X937" s="50"/>
      <c r="Y937" s="78"/>
    </row>
    <row r="938" spans="13:25" x14ac:dyDescent="0.3">
      <c r="M938" s="36"/>
      <c r="N938" s="50"/>
      <c r="O938" s="50"/>
      <c r="P938" s="50"/>
      <c r="Q938" s="50"/>
      <c r="R938" s="50"/>
      <c r="S938" s="50"/>
      <c r="T938" s="50"/>
      <c r="U938" s="50"/>
      <c r="V938" s="50"/>
      <c r="W938" s="50"/>
      <c r="X938" s="50"/>
      <c r="Y938" s="78"/>
    </row>
    <row r="939" spans="13:25" x14ac:dyDescent="0.3">
      <c r="M939" s="36"/>
      <c r="N939" s="50"/>
      <c r="O939" s="50"/>
      <c r="P939" s="50"/>
      <c r="Q939" s="50"/>
      <c r="R939" s="50"/>
      <c r="S939" s="50"/>
      <c r="T939" s="50"/>
      <c r="U939" s="50"/>
      <c r="V939" s="50"/>
      <c r="W939" s="50"/>
      <c r="X939" s="50"/>
      <c r="Y939" s="78"/>
    </row>
    <row r="940" spans="13:25" x14ac:dyDescent="0.3">
      <c r="M940" s="36"/>
      <c r="N940" s="50"/>
      <c r="O940" s="50"/>
      <c r="P940" s="50"/>
      <c r="Q940" s="50"/>
      <c r="R940" s="50"/>
      <c r="S940" s="50"/>
      <c r="T940" s="50"/>
      <c r="U940" s="50"/>
      <c r="V940" s="50"/>
      <c r="W940" s="50"/>
      <c r="X940" s="50"/>
      <c r="Y940" s="78"/>
    </row>
    <row r="941" spans="13:25" x14ac:dyDescent="0.3">
      <c r="M941" s="36"/>
      <c r="N941" s="50"/>
      <c r="O941" s="50"/>
      <c r="P941" s="50"/>
      <c r="Q941" s="50"/>
      <c r="R941" s="50"/>
      <c r="S941" s="50"/>
      <c r="T941" s="50"/>
      <c r="U941" s="50"/>
      <c r="V941" s="50"/>
      <c r="W941" s="50"/>
      <c r="X941" s="50"/>
      <c r="Y941" s="78"/>
    </row>
    <row r="942" spans="13:25" x14ac:dyDescent="0.3">
      <c r="M942" s="36"/>
      <c r="N942" s="50"/>
      <c r="O942" s="50"/>
      <c r="P942" s="50"/>
      <c r="Q942" s="50"/>
      <c r="R942" s="50"/>
      <c r="S942" s="50"/>
      <c r="T942" s="50"/>
      <c r="U942" s="50"/>
      <c r="V942" s="50"/>
      <c r="W942" s="50"/>
      <c r="X942" s="50"/>
      <c r="Y942" s="78"/>
    </row>
    <row r="943" spans="13:25" x14ac:dyDescent="0.3">
      <c r="M943" s="36"/>
      <c r="N943" s="50"/>
      <c r="O943" s="50"/>
      <c r="P943" s="50"/>
      <c r="Q943" s="50"/>
      <c r="R943" s="50"/>
      <c r="S943" s="50"/>
      <c r="T943" s="50"/>
      <c r="U943" s="50"/>
      <c r="V943" s="50"/>
      <c r="W943" s="50"/>
      <c r="X943" s="50"/>
      <c r="Y943" s="78"/>
    </row>
    <row r="944" spans="13:25" x14ac:dyDescent="0.3">
      <c r="M944" s="36"/>
      <c r="N944" s="50"/>
      <c r="O944" s="50"/>
      <c r="P944" s="50"/>
      <c r="Q944" s="50"/>
      <c r="R944" s="50"/>
      <c r="S944" s="50"/>
      <c r="T944" s="50"/>
      <c r="U944" s="50"/>
      <c r="V944" s="50"/>
      <c r="W944" s="50"/>
      <c r="X944" s="50"/>
      <c r="Y944" s="78"/>
    </row>
    <row r="945" spans="13:25" x14ac:dyDescent="0.3">
      <c r="M945" s="36"/>
      <c r="N945" s="50"/>
      <c r="O945" s="50"/>
      <c r="P945" s="50"/>
      <c r="Q945" s="50"/>
      <c r="R945" s="50"/>
      <c r="S945" s="50"/>
      <c r="T945" s="50"/>
      <c r="U945" s="50"/>
      <c r="V945" s="50"/>
      <c r="W945" s="50"/>
      <c r="X945" s="50"/>
      <c r="Y945" s="78"/>
    </row>
    <row r="946" spans="13:25" x14ac:dyDescent="0.3">
      <c r="M946" s="36"/>
      <c r="N946" s="50"/>
      <c r="O946" s="50"/>
      <c r="P946" s="50"/>
      <c r="Q946" s="50"/>
      <c r="R946" s="50"/>
      <c r="S946" s="50"/>
      <c r="T946" s="50"/>
      <c r="U946" s="50"/>
      <c r="V946" s="50"/>
      <c r="W946" s="50"/>
      <c r="X946" s="50"/>
      <c r="Y946" s="78"/>
    </row>
    <row r="947" spans="13:25" x14ac:dyDescent="0.3">
      <c r="M947" s="36"/>
      <c r="N947" s="50"/>
      <c r="O947" s="50"/>
      <c r="P947" s="50"/>
      <c r="Q947" s="50"/>
      <c r="R947" s="50"/>
      <c r="S947" s="50"/>
      <c r="T947" s="50"/>
      <c r="U947" s="50"/>
      <c r="V947" s="50"/>
      <c r="W947" s="50"/>
      <c r="X947" s="50"/>
      <c r="Y947" s="78"/>
    </row>
    <row r="948" spans="13:25" x14ac:dyDescent="0.3">
      <c r="M948" s="36"/>
      <c r="N948" s="50"/>
      <c r="O948" s="50"/>
      <c r="P948" s="50"/>
      <c r="Q948" s="50"/>
      <c r="R948" s="50"/>
      <c r="S948" s="50"/>
      <c r="T948" s="50"/>
      <c r="U948" s="50"/>
      <c r="V948" s="50"/>
      <c r="W948" s="50"/>
      <c r="X948" s="50"/>
      <c r="Y948" s="78"/>
    </row>
    <row r="949" spans="13:25" x14ac:dyDescent="0.3">
      <c r="M949" s="36"/>
      <c r="N949" s="50"/>
      <c r="O949" s="50"/>
      <c r="P949" s="50"/>
      <c r="Q949" s="50"/>
      <c r="R949" s="50"/>
      <c r="S949" s="50"/>
      <c r="T949" s="50"/>
      <c r="U949" s="50"/>
      <c r="V949" s="50"/>
      <c r="W949" s="50"/>
      <c r="X949" s="50"/>
      <c r="Y949" s="78"/>
    </row>
    <row r="950" spans="13:25" x14ac:dyDescent="0.3">
      <c r="M950" s="36"/>
      <c r="N950" s="50"/>
      <c r="O950" s="50"/>
      <c r="P950" s="50"/>
      <c r="Q950" s="50"/>
      <c r="R950" s="50"/>
      <c r="S950" s="50"/>
      <c r="T950" s="50"/>
      <c r="U950" s="50"/>
      <c r="V950" s="50"/>
      <c r="W950" s="50"/>
      <c r="X950" s="50"/>
      <c r="Y950" s="78"/>
    </row>
    <row r="951" spans="13:25" x14ac:dyDescent="0.3">
      <c r="M951" s="36"/>
      <c r="N951" s="50"/>
      <c r="O951" s="50"/>
      <c r="P951" s="50"/>
      <c r="Q951" s="50"/>
      <c r="R951" s="50"/>
      <c r="S951" s="50"/>
      <c r="T951" s="50"/>
      <c r="U951" s="50"/>
      <c r="V951" s="50"/>
      <c r="W951" s="50"/>
      <c r="X951" s="50"/>
      <c r="Y951" s="78"/>
    </row>
    <row r="952" spans="13:25" x14ac:dyDescent="0.3">
      <c r="M952" s="36"/>
      <c r="N952" s="50"/>
      <c r="O952" s="50"/>
      <c r="P952" s="50"/>
      <c r="Q952" s="50"/>
      <c r="R952" s="50"/>
      <c r="S952" s="50"/>
      <c r="T952" s="50"/>
      <c r="U952" s="50"/>
      <c r="V952" s="50"/>
      <c r="W952" s="50"/>
      <c r="X952" s="50"/>
      <c r="Y952" s="78"/>
    </row>
    <row r="953" spans="13:25" x14ac:dyDescent="0.3">
      <c r="M953" s="36"/>
      <c r="N953" s="50"/>
      <c r="O953" s="50"/>
      <c r="P953" s="50"/>
      <c r="Q953" s="50"/>
      <c r="R953" s="50"/>
      <c r="S953" s="50"/>
      <c r="T953" s="50"/>
      <c r="U953" s="50"/>
      <c r="V953" s="50"/>
      <c r="W953" s="50"/>
      <c r="X953" s="50"/>
      <c r="Y953" s="78"/>
    </row>
    <row r="954" spans="13:25" x14ac:dyDescent="0.3">
      <c r="M954" s="36"/>
      <c r="N954" s="50"/>
      <c r="O954" s="50"/>
      <c r="P954" s="50"/>
      <c r="Q954" s="50"/>
      <c r="R954" s="50"/>
      <c r="S954" s="50"/>
      <c r="T954" s="50"/>
      <c r="U954" s="50"/>
      <c r="V954" s="50"/>
      <c r="W954" s="50"/>
      <c r="X954" s="50"/>
      <c r="Y954" s="78"/>
    </row>
    <row r="955" spans="13:25" x14ac:dyDescent="0.3">
      <c r="M955" s="36"/>
      <c r="N955" s="50"/>
      <c r="O955" s="50"/>
      <c r="P955" s="50"/>
      <c r="Q955" s="50"/>
      <c r="R955" s="50"/>
      <c r="S955" s="50"/>
      <c r="T955" s="50"/>
      <c r="U955" s="50"/>
      <c r="V955" s="50"/>
      <c r="W955" s="50"/>
      <c r="X955" s="50"/>
      <c r="Y955" s="78"/>
    </row>
    <row r="956" spans="13:25" x14ac:dyDescent="0.3">
      <c r="M956" s="36"/>
      <c r="N956" s="50"/>
      <c r="O956" s="50"/>
      <c r="P956" s="50"/>
      <c r="Q956" s="50"/>
      <c r="R956" s="50"/>
      <c r="S956" s="50"/>
      <c r="T956" s="50"/>
      <c r="U956" s="50"/>
      <c r="V956" s="50"/>
      <c r="W956" s="50"/>
      <c r="X956" s="50"/>
      <c r="Y956" s="78"/>
    </row>
    <row r="957" spans="13:25" x14ac:dyDescent="0.3">
      <c r="M957" s="36"/>
      <c r="N957" s="50"/>
      <c r="O957" s="50"/>
      <c r="P957" s="50"/>
      <c r="Q957" s="50"/>
      <c r="R957" s="50"/>
      <c r="S957" s="50"/>
      <c r="T957" s="50"/>
      <c r="U957" s="50"/>
      <c r="V957" s="50"/>
      <c r="W957" s="50"/>
      <c r="X957" s="50"/>
      <c r="Y957" s="78"/>
    </row>
    <row r="958" spans="13:25" x14ac:dyDescent="0.3">
      <c r="M958" s="36"/>
      <c r="N958" s="50"/>
      <c r="O958" s="50"/>
      <c r="P958" s="50"/>
      <c r="Q958" s="50"/>
      <c r="R958" s="50"/>
      <c r="S958" s="50"/>
      <c r="T958" s="50"/>
      <c r="U958" s="50"/>
      <c r="V958" s="50"/>
      <c r="W958" s="50"/>
      <c r="X958" s="50"/>
      <c r="Y958" s="78"/>
    </row>
    <row r="959" spans="13:25" x14ac:dyDescent="0.3">
      <c r="M959" s="36"/>
      <c r="N959" s="50"/>
      <c r="O959" s="50"/>
      <c r="P959" s="50"/>
      <c r="Q959" s="50"/>
      <c r="R959" s="50"/>
      <c r="S959" s="50"/>
      <c r="T959" s="50"/>
      <c r="U959" s="50"/>
      <c r="V959" s="50"/>
      <c r="W959" s="50"/>
      <c r="X959" s="50"/>
      <c r="Y959" s="78"/>
    </row>
    <row r="960" spans="13:25" x14ac:dyDescent="0.3">
      <c r="M960" s="36"/>
      <c r="N960" s="50"/>
      <c r="O960" s="50"/>
      <c r="P960" s="50"/>
      <c r="Q960" s="50"/>
      <c r="R960" s="50"/>
      <c r="S960" s="50"/>
      <c r="T960" s="50"/>
      <c r="U960" s="50"/>
      <c r="V960" s="50"/>
      <c r="W960" s="50"/>
      <c r="X960" s="50"/>
      <c r="Y960" s="78"/>
    </row>
    <row r="961" spans="13:25" x14ac:dyDescent="0.3">
      <c r="M961" s="36"/>
      <c r="N961" s="50"/>
      <c r="O961" s="50"/>
      <c r="P961" s="50"/>
      <c r="Q961" s="50"/>
      <c r="R961" s="50"/>
      <c r="S961" s="50"/>
      <c r="T961" s="50"/>
      <c r="U961" s="50"/>
      <c r="V961" s="50"/>
      <c r="W961" s="50"/>
      <c r="X961" s="50"/>
      <c r="Y961" s="78"/>
    </row>
    <row r="962" spans="13:25" x14ac:dyDescent="0.3">
      <c r="M962" s="36"/>
      <c r="N962" s="50"/>
      <c r="O962" s="50"/>
      <c r="P962" s="50"/>
      <c r="Q962" s="50"/>
      <c r="R962" s="50"/>
      <c r="S962" s="50"/>
      <c r="T962" s="50"/>
      <c r="U962" s="50"/>
      <c r="V962" s="50"/>
      <c r="W962" s="50"/>
      <c r="X962" s="50"/>
      <c r="Y962" s="78"/>
    </row>
    <row r="963" spans="13:25" x14ac:dyDescent="0.3">
      <c r="M963" s="36"/>
      <c r="N963" s="50"/>
      <c r="O963" s="50"/>
      <c r="P963" s="50"/>
      <c r="Q963" s="50"/>
      <c r="R963" s="50"/>
      <c r="S963" s="50"/>
      <c r="T963" s="50"/>
      <c r="U963" s="50"/>
      <c r="V963" s="50"/>
      <c r="W963" s="50"/>
      <c r="X963" s="50"/>
      <c r="Y963" s="78"/>
    </row>
    <row r="964" spans="13:25" x14ac:dyDescent="0.3">
      <c r="M964" s="36"/>
      <c r="N964" s="50"/>
      <c r="O964" s="50"/>
      <c r="P964" s="50"/>
      <c r="Q964" s="50"/>
      <c r="R964" s="50"/>
      <c r="S964" s="50"/>
      <c r="T964" s="50"/>
      <c r="U964" s="50"/>
      <c r="V964" s="50"/>
      <c r="W964" s="50"/>
      <c r="X964" s="50"/>
      <c r="Y964" s="78"/>
    </row>
    <row r="965" spans="13:25" x14ac:dyDescent="0.3">
      <c r="M965" s="36"/>
      <c r="N965" s="50"/>
      <c r="O965" s="50"/>
      <c r="P965" s="50"/>
      <c r="Q965" s="50"/>
      <c r="R965" s="50"/>
      <c r="S965" s="50"/>
      <c r="T965" s="50"/>
      <c r="U965" s="50"/>
      <c r="V965" s="50"/>
      <c r="W965" s="50"/>
      <c r="X965" s="50"/>
      <c r="Y965" s="78"/>
    </row>
    <row r="966" spans="13:25" x14ac:dyDescent="0.3">
      <c r="M966" s="36"/>
      <c r="N966" s="50"/>
      <c r="O966" s="50"/>
      <c r="P966" s="50"/>
      <c r="Q966" s="50"/>
      <c r="R966" s="50"/>
      <c r="S966" s="50"/>
      <c r="T966" s="50"/>
      <c r="U966" s="50"/>
      <c r="V966" s="50"/>
      <c r="W966" s="50"/>
      <c r="X966" s="50"/>
      <c r="Y966" s="78"/>
    </row>
    <row r="967" spans="13:25" x14ac:dyDescent="0.3">
      <c r="M967" s="36"/>
      <c r="N967" s="50"/>
      <c r="O967" s="50"/>
      <c r="P967" s="50"/>
      <c r="Q967" s="50"/>
      <c r="R967" s="50"/>
      <c r="S967" s="50"/>
      <c r="T967" s="50"/>
      <c r="U967" s="50"/>
      <c r="V967" s="50"/>
      <c r="W967" s="50"/>
      <c r="X967" s="50"/>
      <c r="Y967" s="78"/>
    </row>
    <row r="968" spans="13:25" x14ac:dyDescent="0.3">
      <c r="M968" s="36"/>
      <c r="N968" s="50"/>
      <c r="O968" s="50"/>
      <c r="P968" s="50"/>
      <c r="Q968" s="50"/>
      <c r="R968" s="50"/>
      <c r="S968" s="50"/>
      <c r="T968" s="50"/>
      <c r="U968" s="50"/>
      <c r="V968" s="50"/>
      <c r="W968" s="50"/>
      <c r="X968" s="50"/>
      <c r="Y968" s="78"/>
    </row>
    <row r="969" spans="13:25" x14ac:dyDescent="0.3">
      <c r="M969" s="36"/>
      <c r="N969" s="50"/>
      <c r="O969" s="50"/>
      <c r="P969" s="50"/>
      <c r="Q969" s="50"/>
      <c r="R969" s="50"/>
      <c r="S969" s="50"/>
      <c r="T969" s="50"/>
      <c r="U969" s="50"/>
      <c r="V969" s="50"/>
      <c r="W969" s="50"/>
      <c r="X969" s="50"/>
      <c r="Y969" s="78"/>
    </row>
    <row r="970" spans="13:25" x14ac:dyDescent="0.3">
      <c r="M970" s="36"/>
      <c r="N970" s="50"/>
      <c r="O970" s="50"/>
      <c r="P970" s="50"/>
      <c r="Q970" s="50"/>
      <c r="R970" s="50"/>
      <c r="S970" s="50"/>
      <c r="T970" s="50"/>
      <c r="U970" s="50"/>
      <c r="V970" s="50"/>
      <c r="W970" s="50"/>
      <c r="X970" s="50"/>
      <c r="Y970" s="78"/>
    </row>
    <row r="971" spans="13:25" x14ac:dyDescent="0.3">
      <c r="M971" s="36"/>
      <c r="N971" s="50"/>
      <c r="O971" s="50"/>
      <c r="P971" s="50"/>
      <c r="Q971" s="50"/>
      <c r="R971" s="50"/>
      <c r="S971" s="50"/>
      <c r="T971" s="50"/>
      <c r="U971" s="50"/>
      <c r="V971" s="50"/>
      <c r="W971" s="50"/>
      <c r="X971" s="50"/>
      <c r="Y971" s="78"/>
    </row>
    <row r="972" spans="13:25" x14ac:dyDescent="0.3">
      <c r="M972" s="36"/>
      <c r="N972" s="50"/>
      <c r="O972" s="50"/>
      <c r="P972" s="50"/>
      <c r="Q972" s="50"/>
      <c r="R972" s="50"/>
      <c r="S972" s="50"/>
      <c r="T972" s="50"/>
      <c r="U972" s="50"/>
      <c r="V972" s="50"/>
      <c r="W972" s="50"/>
      <c r="X972" s="50"/>
      <c r="Y972" s="78"/>
    </row>
    <row r="973" spans="13:25" x14ac:dyDescent="0.3">
      <c r="M973" s="36"/>
      <c r="N973" s="50"/>
      <c r="O973" s="50"/>
      <c r="P973" s="50"/>
      <c r="Q973" s="50"/>
      <c r="R973" s="50"/>
      <c r="S973" s="50"/>
      <c r="T973" s="50"/>
      <c r="U973" s="50"/>
      <c r="V973" s="50"/>
      <c r="W973" s="50"/>
      <c r="X973" s="50"/>
      <c r="Y973" s="78"/>
    </row>
    <row r="974" spans="13:25" x14ac:dyDescent="0.3">
      <c r="M974" s="36"/>
      <c r="N974" s="50"/>
      <c r="O974" s="50"/>
      <c r="P974" s="50"/>
      <c r="Q974" s="50"/>
      <c r="R974" s="50"/>
      <c r="S974" s="50"/>
      <c r="T974" s="50"/>
      <c r="U974" s="50"/>
      <c r="V974" s="50"/>
      <c r="W974" s="50"/>
      <c r="X974" s="50"/>
      <c r="Y974" s="78"/>
    </row>
    <row r="975" spans="13:25" x14ac:dyDescent="0.3">
      <c r="M975" s="36"/>
      <c r="N975" s="50"/>
      <c r="O975" s="50"/>
      <c r="P975" s="50"/>
      <c r="Q975" s="50"/>
      <c r="R975" s="50"/>
      <c r="S975" s="50"/>
      <c r="T975" s="50"/>
      <c r="U975" s="50"/>
      <c r="V975" s="50"/>
      <c r="W975" s="50"/>
      <c r="X975" s="50"/>
      <c r="Y975" s="78"/>
    </row>
    <row r="976" spans="13:25" x14ac:dyDescent="0.3">
      <c r="M976" s="36"/>
      <c r="N976" s="50"/>
      <c r="O976" s="50"/>
      <c r="P976" s="50"/>
      <c r="Q976" s="50"/>
      <c r="R976" s="50"/>
      <c r="S976" s="50"/>
      <c r="T976" s="50"/>
      <c r="U976" s="50"/>
      <c r="V976" s="50"/>
      <c r="W976" s="50"/>
      <c r="X976" s="50"/>
      <c r="Y976" s="78"/>
    </row>
    <row r="977" spans="13:25" x14ac:dyDescent="0.3">
      <c r="M977" s="36"/>
      <c r="N977" s="50"/>
      <c r="O977" s="50"/>
      <c r="P977" s="50"/>
      <c r="Q977" s="50"/>
      <c r="R977" s="50"/>
      <c r="S977" s="50"/>
      <c r="T977" s="50"/>
      <c r="U977" s="50"/>
      <c r="V977" s="50"/>
      <c r="W977" s="50"/>
      <c r="X977" s="50"/>
      <c r="Y977" s="78"/>
    </row>
    <row r="978" spans="13:25" x14ac:dyDescent="0.3">
      <c r="M978" s="36"/>
      <c r="N978" s="50"/>
      <c r="O978" s="50"/>
      <c r="P978" s="50"/>
      <c r="Q978" s="50"/>
      <c r="R978" s="50"/>
      <c r="S978" s="50"/>
      <c r="T978" s="50"/>
      <c r="U978" s="50"/>
      <c r="V978" s="50"/>
      <c r="W978" s="50"/>
      <c r="X978" s="50"/>
      <c r="Y978" s="78"/>
    </row>
    <row r="979" spans="13:25" x14ac:dyDescent="0.3">
      <c r="M979" s="36"/>
      <c r="N979" s="50"/>
      <c r="O979" s="50"/>
      <c r="P979" s="50"/>
      <c r="Q979" s="50"/>
      <c r="R979" s="50"/>
      <c r="S979" s="50"/>
      <c r="T979" s="50"/>
      <c r="U979" s="50"/>
      <c r="V979" s="50"/>
      <c r="W979" s="50"/>
      <c r="X979" s="50"/>
      <c r="Y979" s="78"/>
    </row>
    <row r="980" spans="13:25" x14ac:dyDescent="0.3">
      <c r="M980" s="36"/>
      <c r="N980" s="50"/>
      <c r="O980" s="50"/>
      <c r="P980" s="50"/>
      <c r="Q980" s="50"/>
      <c r="R980" s="50"/>
      <c r="S980" s="50"/>
      <c r="T980" s="50"/>
      <c r="U980" s="50"/>
      <c r="V980" s="50"/>
      <c r="W980" s="50"/>
      <c r="X980" s="50"/>
      <c r="Y980" s="78"/>
    </row>
  </sheetData>
  <autoFilter ref="A3:M100"/>
  <mergeCells count="1">
    <mergeCell ref="A2:K2"/>
  </mergeCells>
  <conditionalFormatting sqref="A7:C12 F7:F12">
    <cfRule type="expression" dxfId="226" priority="356">
      <formula>AND($C$5="Dochters aanwezig",$F$5="Ja")</formula>
    </cfRule>
  </conditionalFormatting>
  <conditionalFormatting sqref="D83:D90 A83:C86 A80:A81 C80:D81 A92:C92 A87:A91 C87:C91 D94 A14:D14 C96:C97 F14 F16:F20 A16:D20 A22:D24 F22:F24 F26:F28 A26:D28 A30:D34 F30:F34 F36:F38 A36:D38 A40:D40 F40 F42:F43 A42:D43 A45:D47 F45:F47 F49 A49:D49 A51:D56 F51:F56 F58:F66 A58:D66 A68:D73 F68:F73 F75:F76 A75:D76 A78:D79 F78:F81 F83:F94">
    <cfRule type="expression" dxfId="225" priority="351">
      <formula>AND(OR($F$5="Nee",$F$5="N/A"),$C$83="dochters aanwezig")</formula>
    </cfRule>
  </conditionalFormatting>
  <conditionalFormatting sqref="F93:F94 D5:D6">
    <cfRule type="expression" dxfId="224" priority="348">
      <formula>AND(OR($F$5="Nee",$F$5="N/A"),$C$83="conso aanwezig")</formula>
    </cfRule>
  </conditionalFormatting>
  <conditionalFormatting sqref="A93:C94">
    <cfRule type="expression" dxfId="223" priority="215">
      <formula>AND(OR($F$5="Nee",$F$5="N/A"),$C$83="dochters aanwezig")</formula>
    </cfRule>
  </conditionalFormatting>
  <conditionalFormatting sqref="F93:F94">
    <cfRule type="expression" dxfId="222" priority="213">
      <formula>AND(OR($F$5="Nee",$F$5="N/A"),$C$83="dochters aanwezig")</formula>
    </cfRule>
  </conditionalFormatting>
  <conditionalFormatting sqref="A96:A100">
    <cfRule type="expression" dxfId="221" priority="127">
      <formula>AND(OR($F$5="Nee",$F$5="N/A"),$C$83="dochters aanwezig")</formula>
    </cfRule>
  </conditionalFormatting>
  <conditionalFormatting sqref="D7:D12">
    <cfRule type="expression" dxfId="220" priority="179">
      <formula>AND($C$5="Dochters aanwezig",$F$5="Ja")</formula>
    </cfRule>
  </conditionalFormatting>
  <conditionalFormatting sqref="E14">
    <cfRule type="expression" dxfId="219" priority="66">
      <formula>AND(OR($F$5="Nee",$F$5="N/A"),$C$83="dochters aanwezig")</formula>
    </cfRule>
  </conditionalFormatting>
  <conditionalFormatting sqref="E40">
    <cfRule type="expression" dxfId="218" priority="52">
      <formula>AND(OR($F$5="Nee",$F$5="N/A"),$C$83="dochters aanwezig")</formula>
    </cfRule>
  </conditionalFormatting>
  <conditionalFormatting sqref="E42:E43">
    <cfRule type="expression" dxfId="217" priority="50">
      <formula>AND(OR($F$5="Nee",$F$5="N/A"),$C$83="dochters aanwezig")</formula>
    </cfRule>
  </conditionalFormatting>
  <conditionalFormatting sqref="B100">
    <cfRule type="expression" dxfId="216" priority="72">
      <formula>AND(OR($F$5="Nee",$F$5="N/A"),$C$83="dochters aanwezig")</formula>
    </cfRule>
  </conditionalFormatting>
  <conditionalFormatting sqref="C98:C99">
    <cfRule type="expression" dxfId="215" priority="111">
      <formula>AND(OR($F$5="Nee",$F$5="N/A"),$C$83="dochters aanwezig")</formula>
    </cfRule>
  </conditionalFormatting>
  <conditionalFormatting sqref="C100">
    <cfRule type="expression" dxfId="214" priority="102">
      <formula>AND(OR($F$5="Nee",$F$5="N/A"),$C$83="dochters aanwezig")</formula>
    </cfRule>
  </conditionalFormatting>
  <conditionalFormatting sqref="B87">
    <cfRule type="expression" dxfId="213" priority="96">
      <formula>AND(OR($F$5="Nee",$F$5="N/A"),$C$83="dochters aanwezig")</formula>
    </cfRule>
  </conditionalFormatting>
  <conditionalFormatting sqref="B89:B91">
    <cfRule type="expression" dxfId="212" priority="94">
      <formula>AND(OR($F$5="Nee",$F$5="N/A"),$C$83="dochters aanwezig")</formula>
    </cfRule>
  </conditionalFormatting>
  <conditionalFormatting sqref="D91:D93">
    <cfRule type="expression" dxfId="211" priority="92">
      <formula>AND(OR($F$5="Nee",$F$5="N/A"),$C$83="dochters aanwezig")</formula>
    </cfRule>
  </conditionalFormatting>
  <conditionalFormatting sqref="B96:B97">
    <cfRule type="expression" dxfId="210" priority="90">
      <formula>AND(OR($F$5="Nee",$F$5="N/A"),$C$83="dochters aanwezig")</formula>
    </cfRule>
  </conditionalFormatting>
  <conditionalFormatting sqref="D96:D97">
    <cfRule type="expression" dxfId="209" priority="88">
      <formula>AND(OR($F$5="Nee",$F$5="N/A"),$C$83="dochters aanwezig")</formula>
    </cfRule>
  </conditionalFormatting>
  <conditionalFormatting sqref="D98:D99">
    <cfRule type="expression" dxfId="208" priority="86">
      <formula>AND(OR($F$5="Nee",$F$5="N/A"),$C$83="dochters aanwezig")</formula>
    </cfRule>
  </conditionalFormatting>
  <conditionalFormatting sqref="B99">
    <cfRule type="expression" dxfId="207" priority="84">
      <formula>AND(OR($F$5="Nee",$F$5="N/A"),$C$83="dochters aanwezig")</formula>
    </cfRule>
  </conditionalFormatting>
  <conditionalFormatting sqref="B98">
    <cfRule type="expression" dxfId="206" priority="82">
      <formula>AND(OR($F$5="Nee",$F$5="N/A"),$C$83="dochters aanwezig")</formula>
    </cfRule>
  </conditionalFormatting>
  <conditionalFormatting sqref="D100">
    <cfRule type="expression" dxfId="205" priority="80">
      <formula>AND(OR($F$5="Nee",$F$5="N/A"),$C$83="dochters aanwezig")</formula>
    </cfRule>
  </conditionalFormatting>
  <conditionalFormatting sqref="B88">
    <cfRule type="expression" dxfId="204" priority="78">
      <formula>AND(OR($F$5="Nee",$F$5="N/A"),$C$83="dochters aanwezig")</formula>
    </cfRule>
  </conditionalFormatting>
  <conditionalFormatting sqref="B81">
    <cfRule type="expression" dxfId="203" priority="76">
      <formula>AND(OR($F$5="Nee",$F$5="N/A"),$C$83="dochters aanwezig")</formula>
    </cfRule>
  </conditionalFormatting>
  <conditionalFormatting sqref="B80">
    <cfRule type="expression" dxfId="202" priority="74">
      <formula>AND(OR($F$5="Nee",$F$5="N/A"),$C$83="dochters aanwezig")</formula>
    </cfRule>
  </conditionalFormatting>
  <conditionalFormatting sqref="F96:F100">
    <cfRule type="expression" dxfId="201" priority="70">
      <formula>AND(OR($F$5="Nee",$F$5="N/A"),$C$83="dochters aanwezig")</formula>
    </cfRule>
  </conditionalFormatting>
  <conditionalFormatting sqref="E7:E12">
    <cfRule type="expression" dxfId="200" priority="68">
      <formula>AND($C$5="Dochters aanwezig",$F$5="Ja")</formula>
    </cfRule>
  </conditionalFormatting>
  <conditionalFormatting sqref="E16:E20">
    <cfRule type="expression" dxfId="199" priority="64">
      <formula>AND(OR($F$5="Nee",$F$5="N/A"),$C$83="dochters aanwezig")</formula>
    </cfRule>
  </conditionalFormatting>
  <conditionalFormatting sqref="E22:E24">
    <cfRule type="expression" dxfId="198" priority="62">
      <formula>AND(OR($F$5="Nee",$F$5="N/A"),$C$83="dochters aanwezig")</formula>
    </cfRule>
  </conditionalFormatting>
  <conditionalFormatting sqref="E26:E28">
    <cfRule type="expression" dxfId="197" priority="60">
      <formula>AND(OR($F$5="Nee",$F$5="N/A"),$C$83="dochters aanwezig")</formula>
    </cfRule>
  </conditionalFormatting>
  <conditionalFormatting sqref="E30:E33">
    <cfRule type="expression" dxfId="196" priority="58">
      <formula>AND(OR($F$5="Nee",$F$5="N/A"),$C$83="dochters aanwezig")</formula>
    </cfRule>
  </conditionalFormatting>
  <conditionalFormatting sqref="E34">
    <cfRule type="expression" dxfId="195" priority="56">
      <formula>AND(OR($F$5="Nee",$F$5="N/A"),$C$83="dochters aanwezig")</formula>
    </cfRule>
  </conditionalFormatting>
  <conditionalFormatting sqref="E36:E38">
    <cfRule type="expression" dxfId="194" priority="54">
      <formula>AND(OR($F$5="Nee",$F$5="N/A"),$C$83="dochters aanwezig")</formula>
    </cfRule>
  </conditionalFormatting>
  <conditionalFormatting sqref="E45:E46">
    <cfRule type="expression" dxfId="193" priority="48">
      <formula>AND(OR($F$5="Nee",$F$5="N/A"),$C$83="dochters aanwezig")</formula>
    </cfRule>
  </conditionalFormatting>
  <conditionalFormatting sqref="E47">
    <cfRule type="expression" dxfId="192" priority="46">
      <formula>AND(OR($F$5="Nee",$F$5="N/A"),$C$83="dochters aanwezig")</formula>
    </cfRule>
  </conditionalFormatting>
  <conditionalFormatting sqref="E49">
    <cfRule type="expression" dxfId="191" priority="44">
      <formula>AND(OR($F$5="Nee",$F$5="N/A"),$C$83="dochters aanwezig")</formula>
    </cfRule>
  </conditionalFormatting>
  <conditionalFormatting sqref="E51:E56">
    <cfRule type="expression" dxfId="190" priority="42">
      <formula>AND(OR($F$5="Nee",$F$5="N/A"),$C$83="dochters aanwezig")</formula>
    </cfRule>
  </conditionalFormatting>
  <conditionalFormatting sqref="E58:E60">
    <cfRule type="expression" dxfId="189" priority="40">
      <formula>AND(OR($F$5="Nee",$F$5="N/A"),$C$83="dochters aanwezig")</formula>
    </cfRule>
  </conditionalFormatting>
  <conditionalFormatting sqref="E61:E65">
    <cfRule type="expression" dxfId="188" priority="38">
      <formula>AND(OR($F$5="Nee",$F$5="N/A"),$C$83="dochters aanwezig")</formula>
    </cfRule>
  </conditionalFormatting>
  <conditionalFormatting sqref="E66">
    <cfRule type="expression" dxfId="187" priority="36">
      <formula>AND(OR($F$5="Nee",$F$5="N/A"),$C$83="dochters aanwezig")</formula>
    </cfRule>
  </conditionalFormatting>
  <conditionalFormatting sqref="E68:E71">
    <cfRule type="expression" dxfId="186" priority="34">
      <formula>AND(OR($F$5="Nee",$F$5="N/A"),$C$83="dochters aanwezig")</formula>
    </cfRule>
  </conditionalFormatting>
  <conditionalFormatting sqref="E72">
    <cfRule type="expression" dxfId="185" priority="32">
      <formula>AND(OR($F$5="Nee",$F$5="N/A"),$C$83="dochters aanwezig")</formula>
    </cfRule>
  </conditionalFormatting>
  <conditionalFormatting sqref="E73">
    <cfRule type="expression" dxfId="184" priority="30">
      <formula>AND(OR($F$5="Nee",$F$5="N/A"),$C$83="dochters aanwezig")</formula>
    </cfRule>
  </conditionalFormatting>
  <conditionalFormatting sqref="E75">
    <cfRule type="expression" dxfId="183" priority="28">
      <formula>AND(OR($F$5="Nee",$F$5="N/A"),$C$83="dochters aanwezig")</formula>
    </cfRule>
  </conditionalFormatting>
  <conditionalFormatting sqref="E76">
    <cfRule type="expression" dxfId="182" priority="26">
      <formula>AND(OR($F$5="Nee",$F$5="N/A"),$C$83="dochters aanwezig")</formula>
    </cfRule>
  </conditionalFormatting>
  <conditionalFormatting sqref="E78">
    <cfRule type="expression" dxfId="181" priority="24">
      <formula>AND(OR($F$5="Nee",$F$5="N/A"),$C$83="dochters aanwezig")</formula>
    </cfRule>
  </conditionalFormatting>
  <conditionalFormatting sqref="E79">
    <cfRule type="expression" dxfId="180" priority="22">
      <formula>AND(OR($F$5="Nee",$F$5="N/A"),$C$83="dochters aanwezig")</formula>
    </cfRule>
  </conditionalFormatting>
  <conditionalFormatting sqref="E80">
    <cfRule type="expression" dxfId="179" priority="20">
      <formula>AND(OR($F$5="Nee",$F$5="N/A"),$C$83="dochters aanwezig")</formula>
    </cfRule>
  </conditionalFormatting>
  <conditionalFormatting sqref="E81">
    <cfRule type="expression" dxfId="178" priority="18">
      <formula>AND(OR($F$5="Nee",$F$5="N/A"),$C$83="dochters aanwezig")</formula>
    </cfRule>
  </conditionalFormatting>
  <conditionalFormatting sqref="E83:E88">
    <cfRule type="expression" dxfId="177" priority="16">
      <formula>AND(OR($F$5="Nee",$F$5="N/A"),$C$83="dochters aanwezig")</formula>
    </cfRule>
  </conditionalFormatting>
  <conditionalFormatting sqref="E89:E91">
    <cfRule type="expression" dxfId="176" priority="14">
      <formula>AND(OR($F$5="Nee",$F$5="N/A"),$C$83="dochters aanwezig")</formula>
    </cfRule>
  </conditionalFormatting>
  <conditionalFormatting sqref="E92:E94">
    <cfRule type="expression" dxfId="175" priority="12">
      <formula>AND(OR($F$5="Nee",$F$5="N/A"),$C$83="dochters aanwezig")</formula>
    </cfRule>
  </conditionalFormatting>
  <conditionalFormatting sqref="E96">
    <cfRule type="expression" dxfId="174" priority="10">
      <formula>AND(OR($F$5="Nee",$F$5="N/A"),$C$83="dochters aanwezig")</formula>
    </cfRule>
  </conditionalFormatting>
  <conditionalFormatting sqref="E97">
    <cfRule type="expression" dxfId="173" priority="8">
      <formula>AND(OR($F$5="Nee",$F$5="N/A"),$C$83="dochters aanwezig")</formula>
    </cfRule>
  </conditionalFormatting>
  <conditionalFormatting sqref="E98">
    <cfRule type="expression" dxfId="172" priority="6">
      <formula>AND(OR($F$5="Nee",$F$5="N/A"),$C$83="dochters aanwezig")</formula>
    </cfRule>
  </conditionalFormatting>
  <conditionalFormatting sqref="E99">
    <cfRule type="expression" dxfId="171" priority="4">
      <formula>AND(OR($F$5="Nee",$F$5="N/A"),$C$83="dochters aanwezig")</formula>
    </cfRule>
  </conditionalFormatting>
  <conditionalFormatting sqref="E100">
    <cfRule type="expression" dxfId="170" priority="2">
      <formula>AND(OR($F$5="Nee",$F$5="N/A"),$C$83="dochters aanwezig")</formula>
    </cfRule>
  </conditionalFormatting>
  <dataValidations count="1">
    <dataValidation type="list" allowBlank="1" showInputMessage="1" showErrorMessage="1" sqref="F36:F38 F7:F12 F77">
      <formula1>$A$96:$A$98</formula1>
    </dataValidation>
  </dataValidations>
  <pageMargins left="0.23622047244094491" right="0.23622047244094491" top="0.74803149606299213" bottom="0.74803149606299213" header="0.31496062992125984" footer="0.31496062992125984"/>
  <pageSetup paperSize="8" scale="65" fitToHeight="0" orientation="landscape" r:id="rId1"/>
  <headerFooter alignWithMargins="0">
    <oddHeader>&amp;L&amp;12BOEK 2 - OPDRACHTENCONTROLE NON PIE 2019&amp;RCTR-CSR</oddHeader>
    <oddFooter>&amp;C&amp;A&amp;R&amp;P/&amp;N</oddFooter>
  </headerFooter>
  <extLst>
    <ext xmlns:x14="http://schemas.microsoft.com/office/spreadsheetml/2009/9/main" uri="{78C0D931-6437-407d-A8EE-F0AAD7539E65}">
      <x14:conditionalFormattings>
        <x14:conditionalFormatting xmlns:xm="http://schemas.microsoft.com/office/excel/2006/main">
          <x14:cfRule type="expression" priority="415" id="{8411A5C0-76F9-4624-996D-B1FE1ABD8393}">
            <xm:f>Kerngegevens!$K$78=FALSE</xm:f>
            <x14:dxf>
              <fill>
                <patternFill patternType="gray0625">
                  <fgColor auto="1"/>
                  <bgColor theme="0" tint="-0.24994659260841701"/>
                </patternFill>
              </fill>
            </x14:dxf>
          </x14:cfRule>
          <xm:sqref>A64:C64 A5:C12 D78:D81 D83:D90 A66:C66 A83:C86 A80:A81 C80:C81 A92:C92 A87:A91 C87:C91 D94 F5:F12 F14 A14:C14 F16:F20 F22:F24 F26:F28 F30:F34 F36:F38 F40 F42:F43 F45:F47 F49 F51:F56 A58:C62 F58:F66 F68:F73 F75:F76 F78:F81 A78:C79 F83:F94 A16:D20 A22:D24 A26:D28 A30:D34 A36:D38 A40:D40 A45:D47 A42:D43 A49:D49 A51:D56 D58:D66 A68:D73 A75:D76 C96:C97</xm:sqref>
        </x14:conditionalFormatting>
        <x14:conditionalFormatting xmlns:xm="http://schemas.microsoft.com/office/excel/2006/main">
          <x14:cfRule type="expression" priority="384" id="{C99DDD20-F644-4E7B-AF25-4746DD1D1A8B}">
            <xm:f>Kerngegevens!$K$78=FALSE</xm:f>
            <x14:dxf>
              <fill>
                <patternFill patternType="gray0625">
                  <fgColor auto="1"/>
                  <bgColor theme="0" tint="-0.24994659260841701"/>
                </patternFill>
              </fill>
            </x14:dxf>
          </x14:cfRule>
          <xm:sqref>C5</xm:sqref>
        </x14:conditionalFormatting>
        <x14:conditionalFormatting xmlns:xm="http://schemas.microsoft.com/office/excel/2006/main">
          <x14:cfRule type="expression" priority="383" id="{FFA8682A-CEE4-45FE-AC0F-39105D9656D8}">
            <xm:f>Kerngegevens!$K$78=FALSE</xm:f>
            <x14:dxf>
              <fill>
                <patternFill patternType="gray0625">
                  <fgColor auto="1"/>
                  <bgColor theme="0" tint="-0.24994659260841701"/>
                </patternFill>
              </fill>
            </x14:dxf>
          </x14:cfRule>
          <xm:sqref>C6</xm:sqref>
        </x14:conditionalFormatting>
        <x14:conditionalFormatting xmlns:xm="http://schemas.microsoft.com/office/excel/2006/main">
          <x14:cfRule type="expression" priority="382" id="{D68C2393-E523-41A0-96FB-77E5FA4BB30B}">
            <xm:f>Kerngegevens!$K$78=FALSE</xm:f>
            <x14:dxf>
              <fill>
                <patternFill patternType="gray0625">
                  <fgColor auto="1"/>
                  <bgColor theme="0" tint="-0.24994659260841701"/>
                </patternFill>
              </fill>
            </x14:dxf>
          </x14:cfRule>
          <xm:sqref>C7</xm:sqref>
        </x14:conditionalFormatting>
        <x14:conditionalFormatting xmlns:xm="http://schemas.microsoft.com/office/excel/2006/main">
          <x14:cfRule type="expression" priority="381" id="{6DC1A185-DE92-4456-B83B-064F2C9099FB}">
            <xm:f>Kerngegevens!$K$78=FALSE</xm:f>
            <x14:dxf>
              <fill>
                <patternFill patternType="gray0625">
                  <fgColor auto="1"/>
                  <bgColor theme="0" tint="-0.24994659260841701"/>
                </patternFill>
              </fill>
            </x14:dxf>
          </x14:cfRule>
          <xm:sqref>C8</xm:sqref>
        </x14:conditionalFormatting>
        <x14:conditionalFormatting xmlns:xm="http://schemas.microsoft.com/office/excel/2006/main">
          <x14:cfRule type="expression" priority="380" id="{D2FD4F48-AFD0-4A05-B041-2663673304E3}">
            <xm:f>Kerngegevens!$K$78=FALSE</xm:f>
            <x14:dxf>
              <fill>
                <patternFill patternType="gray0625">
                  <fgColor auto="1"/>
                  <bgColor theme="0" tint="-0.24994659260841701"/>
                </patternFill>
              </fill>
            </x14:dxf>
          </x14:cfRule>
          <xm:sqref>C9</xm:sqref>
        </x14:conditionalFormatting>
        <x14:conditionalFormatting xmlns:xm="http://schemas.microsoft.com/office/excel/2006/main">
          <x14:cfRule type="expression" priority="379" id="{F41C038C-CB76-4C6E-805A-0AD6B25F8765}">
            <xm:f>Kerngegevens!$K$78=FALSE</xm:f>
            <x14:dxf>
              <fill>
                <patternFill patternType="gray0625">
                  <fgColor auto="1"/>
                  <bgColor theme="0" tint="-0.24994659260841701"/>
                </patternFill>
              </fill>
            </x14:dxf>
          </x14:cfRule>
          <xm:sqref>C10</xm:sqref>
        </x14:conditionalFormatting>
        <x14:conditionalFormatting xmlns:xm="http://schemas.microsoft.com/office/excel/2006/main">
          <x14:cfRule type="expression" priority="378" id="{92ECC98C-10AF-4575-A823-63184BDDEA8F}">
            <xm:f>Kerngegevens!$K$78=FALSE</xm:f>
            <x14:dxf>
              <fill>
                <patternFill patternType="gray0625">
                  <fgColor auto="1"/>
                  <bgColor theme="0" tint="-0.24994659260841701"/>
                </patternFill>
              </fill>
            </x14:dxf>
          </x14:cfRule>
          <xm:sqref>C11</xm:sqref>
        </x14:conditionalFormatting>
        <x14:conditionalFormatting xmlns:xm="http://schemas.microsoft.com/office/excel/2006/main">
          <x14:cfRule type="expression" priority="377" id="{77341FAA-5443-4AAA-B260-0D7BE8F940D9}">
            <xm:f>Kerngegevens!$K$78=FALSE</xm:f>
            <x14:dxf>
              <fill>
                <patternFill patternType="gray0625">
                  <fgColor auto="1"/>
                  <bgColor theme="0" tint="-0.24994659260841701"/>
                </patternFill>
              </fill>
            </x14:dxf>
          </x14:cfRule>
          <xm:sqref>C12</xm:sqref>
        </x14:conditionalFormatting>
        <x14:conditionalFormatting xmlns:xm="http://schemas.microsoft.com/office/excel/2006/main">
          <x14:cfRule type="expression" priority="310" id="{12A81410-0D7D-41BC-8361-FBAAB5858629}">
            <xm:f>Kerngegevens!$K$78=FALSE</xm:f>
            <x14:dxf>
              <fill>
                <patternFill patternType="gray0625">
                  <fgColor auto="1"/>
                  <bgColor theme="0" tint="-0.24994659260841701"/>
                </patternFill>
              </fill>
            </x14:dxf>
          </x14:cfRule>
          <xm:sqref>C51</xm:sqref>
        </x14:conditionalFormatting>
        <x14:conditionalFormatting xmlns:xm="http://schemas.microsoft.com/office/excel/2006/main">
          <x14:cfRule type="expression" priority="375" id="{B222AD30-9EBE-425A-B830-FBF50DF9481E}">
            <xm:f>Kerngegevens!$K$78=FALSE</xm:f>
            <x14:dxf>
              <fill>
                <patternFill patternType="gray0625">
                  <fgColor auto="1"/>
                  <bgColor theme="0" tint="-0.24994659260841701"/>
                </patternFill>
              </fill>
            </x14:dxf>
          </x14:cfRule>
          <xm:sqref>C14</xm:sqref>
        </x14:conditionalFormatting>
        <x14:conditionalFormatting xmlns:xm="http://schemas.microsoft.com/office/excel/2006/main">
          <x14:cfRule type="expression" priority="308" id="{7DDA4622-22C2-4312-BFEF-0E7D66E9BD24}">
            <xm:f>Kerngegevens!$K$78=FALSE</xm:f>
            <x14:dxf>
              <fill>
                <patternFill patternType="gray0625">
                  <fgColor auto="1"/>
                  <bgColor theme="0" tint="-0.24994659260841701"/>
                </patternFill>
              </fill>
            </x14:dxf>
          </x14:cfRule>
          <xm:sqref>C53</xm:sqref>
        </x14:conditionalFormatting>
        <x14:conditionalFormatting xmlns:xm="http://schemas.microsoft.com/office/excel/2006/main">
          <x14:cfRule type="expression" priority="307" id="{13670B56-B302-4D83-910B-749218B5F91B}">
            <xm:f>Kerngegevens!$K$78=FALSE</xm:f>
            <x14:dxf>
              <fill>
                <patternFill patternType="gray0625">
                  <fgColor auto="1"/>
                  <bgColor theme="0" tint="-0.24994659260841701"/>
                </patternFill>
              </fill>
            </x14:dxf>
          </x14:cfRule>
          <xm:sqref>C54</xm:sqref>
        </x14:conditionalFormatting>
        <x14:conditionalFormatting xmlns:xm="http://schemas.microsoft.com/office/excel/2006/main">
          <x14:cfRule type="expression" priority="369" id="{31CEBB7F-4F91-4DC3-9923-A86D0E4CE1FC}">
            <xm:f>Kerngegevens!$K$78=FALSE</xm:f>
            <x14:dxf>
              <fill>
                <patternFill patternType="gray0625">
                  <fgColor auto="1"/>
                  <bgColor theme="0" tint="-0.24994659260841701"/>
                </patternFill>
              </fill>
            </x14:dxf>
          </x14:cfRule>
          <xm:sqref>C83</xm:sqref>
        </x14:conditionalFormatting>
        <x14:conditionalFormatting xmlns:xm="http://schemas.microsoft.com/office/excel/2006/main">
          <x14:cfRule type="expression" priority="367" id="{D78C602C-8CCB-474F-8D11-C8703F5DBED0}">
            <xm:f>Kerngegevens!$K$78=FALSE</xm:f>
            <x14:dxf>
              <fill>
                <patternFill patternType="gray0625">
                  <fgColor auto="1"/>
                  <bgColor theme="0" tint="-0.24994659260841701"/>
                </patternFill>
              </fill>
            </x14:dxf>
          </x14:cfRule>
          <xm:sqref>C84</xm:sqref>
        </x14:conditionalFormatting>
        <x14:conditionalFormatting xmlns:xm="http://schemas.microsoft.com/office/excel/2006/main">
          <x14:cfRule type="expression" priority="366" id="{738DA9D8-4422-4598-BA1C-643972938D04}">
            <xm:f>Kerngegevens!$K$78=FALSE</xm:f>
            <x14:dxf>
              <fill>
                <patternFill patternType="gray0625">
                  <fgColor auto="1"/>
                  <bgColor theme="0" tint="-0.24994659260841701"/>
                </patternFill>
              </fill>
            </x14:dxf>
          </x14:cfRule>
          <xm:sqref>C85</xm:sqref>
        </x14:conditionalFormatting>
        <x14:conditionalFormatting xmlns:xm="http://schemas.microsoft.com/office/excel/2006/main">
          <x14:cfRule type="expression" priority="365" id="{53C212DD-88F3-428A-B87E-DC16124FD0B1}">
            <xm:f>Kerngegevens!$K$78=FALSE</xm:f>
            <x14:dxf>
              <fill>
                <patternFill patternType="gray0625">
                  <fgColor auto="1"/>
                  <bgColor theme="0" tint="-0.24994659260841701"/>
                </patternFill>
              </fill>
            </x14:dxf>
          </x14:cfRule>
          <xm:sqref>C86</xm:sqref>
        </x14:conditionalFormatting>
        <x14:conditionalFormatting xmlns:xm="http://schemas.microsoft.com/office/excel/2006/main">
          <x14:cfRule type="expression" priority="364" id="{65AC79CA-E5F5-47C6-8A57-E99BD889233D}">
            <xm:f>Kerngegevens!$K$78=FALSE</xm:f>
            <x14:dxf>
              <fill>
                <patternFill patternType="gray0625">
                  <fgColor auto="1"/>
                  <bgColor theme="0" tint="-0.24994659260841701"/>
                </patternFill>
              </fill>
            </x14:dxf>
          </x14:cfRule>
          <xm:sqref>C87</xm:sqref>
        </x14:conditionalFormatting>
        <x14:conditionalFormatting xmlns:xm="http://schemas.microsoft.com/office/excel/2006/main">
          <x14:cfRule type="expression" priority="363" id="{84C821D5-A281-4281-99B3-8CA91728D726}">
            <xm:f>Kerngegevens!$K$78=FALSE</xm:f>
            <x14:dxf>
              <fill>
                <patternFill patternType="gray0625">
                  <fgColor auto="1"/>
                  <bgColor theme="0" tint="-0.24994659260841701"/>
                </patternFill>
              </fill>
            </x14:dxf>
          </x14:cfRule>
          <xm:sqref>C88</xm:sqref>
        </x14:conditionalFormatting>
        <x14:conditionalFormatting xmlns:xm="http://schemas.microsoft.com/office/excel/2006/main">
          <x14:cfRule type="expression" priority="362" id="{BAAC8491-F7AE-4114-8A23-49D21577B8D5}">
            <xm:f>Kerngegevens!$K$78=FALSE</xm:f>
            <x14:dxf>
              <fill>
                <patternFill patternType="gray0625">
                  <fgColor auto="1"/>
                  <bgColor theme="0" tint="-0.24994659260841701"/>
                </patternFill>
              </fill>
            </x14:dxf>
          </x14:cfRule>
          <xm:sqref>C89</xm:sqref>
        </x14:conditionalFormatting>
        <x14:conditionalFormatting xmlns:xm="http://schemas.microsoft.com/office/excel/2006/main">
          <x14:cfRule type="expression" priority="361" id="{F7E52844-A544-40CB-A5C9-7B3C2C7B45DD}">
            <xm:f>Kerngegevens!$K$78=FALSE</xm:f>
            <x14:dxf>
              <fill>
                <patternFill patternType="gray0625">
                  <fgColor auto="1"/>
                  <bgColor theme="0" tint="-0.24994659260841701"/>
                </patternFill>
              </fill>
            </x14:dxf>
          </x14:cfRule>
          <xm:sqref>C90</xm:sqref>
        </x14:conditionalFormatting>
        <x14:conditionalFormatting xmlns:xm="http://schemas.microsoft.com/office/excel/2006/main">
          <x14:cfRule type="expression" priority="360" id="{17FCFC04-634C-4C54-97BF-6F6011AA9A00}">
            <xm:f>Kerngegevens!$K$78=FALSE</xm:f>
            <x14:dxf>
              <fill>
                <patternFill patternType="gray0625">
                  <fgColor auto="1"/>
                  <bgColor theme="0" tint="-0.24994659260841701"/>
                </patternFill>
              </fill>
            </x14:dxf>
          </x14:cfRule>
          <xm:sqref>C91</xm:sqref>
        </x14:conditionalFormatting>
        <x14:conditionalFormatting xmlns:xm="http://schemas.microsoft.com/office/excel/2006/main">
          <x14:cfRule type="expression" priority="359" id="{6D6AC0BC-DF36-4CA4-BC6A-427993AB4F06}">
            <xm:f>Kerngegevens!$K$78=FALSE</xm:f>
            <x14:dxf>
              <fill>
                <patternFill patternType="gray0625">
                  <fgColor auto="1"/>
                  <bgColor theme="0" tint="-0.24994659260841701"/>
                </patternFill>
              </fill>
            </x14:dxf>
          </x14:cfRule>
          <xm:sqref>C92</xm:sqref>
        </x14:conditionalFormatting>
        <x14:conditionalFormatting xmlns:xm="http://schemas.microsoft.com/office/excel/2006/main">
          <x14:cfRule type="expression" priority="344" id="{677CA698-323A-47BF-8133-F27B898FDB1C}">
            <xm:f>Kerngegevens!$K$78=FALSE</xm:f>
            <x14:dxf>
              <fill>
                <patternFill patternType="gray0625">
                  <fgColor auto="1"/>
                  <bgColor theme="0" tint="-0.24994659260841701"/>
                </patternFill>
              </fill>
            </x14:dxf>
          </x14:cfRule>
          <xm:sqref>C7</xm:sqref>
        </x14:conditionalFormatting>
        <x14:conditionalFormatting xmlns:xm="http://schemas.microsoft.com/office/excel/2006/main">
          <x14:cfRule type="expression" priority="343" id="{AC44461A-CC72-45D3-AD59-BDD63CF3DBB8}">
            <xm:f>Kerngegevens!$K$78=FALSE</xm:f>
            <x14:dxf>
              <fill>
                <patternFill patternType="gray0625">
                  <fgColor auto="1"/>
                  <bgColor theme="0" tint="-0.24994659260841701"/>
                </patternFill>
              </fill>
            </x14:dxf>
          </x14:cfRule>
          <xm:sqref>C8</xm:sqref>
        </x14:conditionalFormatting>
        <x14:conditionalFormatting xmlns:xm="http://schemas.microsoft.com/office/excel/2006/main">
          <x14:cfRule type="expression" priority="342" id="{1C0788C2-7E04-4F18-8100-83F7AF156FE1}">
            <xm:f>Kerngegevens!$K$78=FALSE</xm:f>
            <x14:dxf>
              <fill>
                <patternFill patternType="gray0625">
                  <fgColor auto="1"/>
                  <bgColor theme="0" tint="-0.24994659260841701"/>
                </patternFill>
              </fill>
            </x14:dxf>
          </x14:cfRule>
          <xm:sqref>C9</xm:sqref>
        </x14:conditionalFormatting>
        <x14:conditionalFormatting xmlns:xm="http://schemas.microsoft.com/office/excel/2006/main">
          <x14:cfRule type="expression" priority="341" id="{B9EDDA4A-C4BA-4BF6-ADE6-65B9DD26C5CE}">
            <xm:f>Kerngegevens!$K$78=FALSE</xm:f>
            <x14:dxf>
              <fill>
                <patternFill patternType="gray0625">
                  <fgColor auto="1"/>
                  <bgColor theme="0" tint="-0.24994659260841701"/>
                </patternFill>
              </fill>
            </x14:dxf>
          </x14:cfRule>
          <xm:sqref>C10</xm:sqref>
        </x14:conditionalFormatting>
        <x14:conditionalFormatting xmlns:xm="http://schemas.microsoft.com/office/excel/2006/main">
          <x14:cfRule type="expression" priority="340" id="{9CB43AB6-9728-41C9-B02A-236BBC3A85A9}">
            <xm:f>Kerngegevens!$K$78=FALSE</xm:f>
            <x14:dxf>
              <fill>
                <patternFill patternType="gray0625">
                  <fgColor auto="1"/>
                  <bgColor theme="0" tint="-0.24994659260841701"/>
                </patternFill>
              </fill>
            </x14:dxf>
          </x14:cfRule>
          <xm:sqref>C11</xm:sqref>
        </x14:conditionalFormatting>
        <x14:conditionalFormatting xmlns:xm="http://schemas.microsoft.com/office/excel/2006/main">
          <x14:cfRule type="expression" priority="339" id="{0B9E11C8-99A4-4F2F-A005-A8DEA24C62B4}">
            <xm:f>Kerngegevens!$K$78=FALSE</xm:f>
            <x14:dxf>
              <fill>
                <patternFill patternType="gray0625">
                  <fgColor auto="1"/>
                  <bgColor theme="0" tint="-0.24994659260841701"/>
                </patternFill>
              </fill>
            </x14:dxf>
          </x14:cfRule>
          <xm:sqref>C12</xm:sqref>
        </x14:conditionalFormatting>
        <x14:conditionalFormatting xmlns:xm="http://schemas.microsoft.com/office/excel/2006/main">
          <x14:cfRule type="expression" priority="338" id="{2DD13464-BCCA-4668-9309-4BA5AF78A0BC}">
            <xm:f>Kerngegevens!$K$78=FALSE</xm:f>
            <x14:dxf>
              <fill>
                <patternFill patternType="gray0625">
                  <fgColor auto="1"/>
                  <bgColor theme="0" tint="-0.24994659260841701"/>
                </patternFill>
              </fill>
            </x14:dxf>
          </x14:cfRule>
          <xm:sqref>C14</xm:sqref>
        </x14:conditionalFormatting>
        <x14:conditionalFormatting xmlns:xm="http://schemas.microsoft.com/office/excel/2006/main">
          <x14:cfRule type="expression" priority="337" id="{73BC905F-188F-447C-8132-8DA56DC0330E}">
            <xm:f>Kerngegevens!$K$78=FALSE</xm:f>
            <x14:dxf>
              <fill>
                <patternFill patternType="gray0625">
                  <fgColor auto="1"/>
                  <bgColor theme="0" tint="-0.24994659260841701"/>
                </patternFill>
              </fill>
            </x14:dxf>
          </x14:cfRule>
          <xm:sqref>C16</xm:sqref>
        </x14:conditionalFormatting>
        <x14:conditionalFormatting xmlns:xm="http://schemas.microsoft.com/office/excel/2006/main">
          <x14:cfRule type="expression" priority="336" id="{7C504F71-AADB-408B-A373-AF7D95C6EBDD}">
            <xm:f>Kerngegevens!$K$78=FALSE</xm:f>
            <x14:dxf>
              <fill>
                <patternFill patternType="gray0625">
                  <fgColor auto="1"/>
                  <bgColor theme="0" tint="-0.24994659260841701"/>
                </patternFill>
              </fill>
            </x14:dxf>
          </x14:cfRule>
          <xm:sqref>C17</xm:sqref>
        </x14:conditionalFormatting>
        <x14:conditionalFormatting xmlns:xm="http://schemas.microsoft.com/office/excel/2006/main">
          <x14:cfRule type="expression" priority="335" id="{488A2F06-441D-4549-B049-7D9EBDBE2EEC}">
            <xm:f>Kerngegevens!$K$78=FALSE</xm:f>
            <x14:dxf>
              <fill>
                <patternFill patternType="gray0625">
                  <fgColor auto="1"/>
                  <bgColor theme="0" tint="-0.24994659260841701"/>
                </patternFill>
              </fill>
            </x14:dxf>
          </x14:cfRule>
          <xm:sqref>C18</xm:sqref>
        </x14:conditionalFormatting>
        <x14:conditionalFormatting xmlns:xm="http://schemas.microsoft.com/office/excel/2006/main">
          <x14:cfRule type="expression" priority="334" id="{665C3963-8D69-460D-AC6B-A20FB9C8F35E}">
            <xm:f>Kerngegevens!$K$78=FALSE</xm:f>
            <x14:dxf>
              <fill>
                <patternFill patternType="gray0625">
                  <fgColor auto="1"/>
                  <bgColor theme="0" tint="-0.24994659260841701"/>
                </patternFill>
              </fill>
            </x14:dxf>
          </x14:cfRule>
          <xm:sqref>C19</xm:sqref>
        </x14:conditionalFormatting>
        <x14:conditionalFormatting xmlns:xm="http://schemas.microsoft.com/office/excel/2006/main">
          <x14:cfRule type="expression" priority="333" id="{78678662-320E-4A2C-9B99-1F45DDA22A58}">
            <xm:f>Kerngegevens!$K$78=FALSE</xm:f>
            <x14:dxf>
              <fill>
                <patternFill patternType="gray0625">
                  <fgColor auto="1"/>
                  <bgColor theme="0" tint="-0.24994659260841701"/>
                </patternFill>
              </fill>
            </x14:dxf>
          </x14:cfRule>
          <xm:sqref>C20</xm:sqref>
        </x14:conditionalFormatting>
        <x14:conditionalFormatting xmlns:xm="http://schemas.microsoft.com/office/excel/2006/main">
          <x14:cfRule type="expression" priority="332" id="{853F4D5D-E271-4D1D-BEC4-413787371EFA}">
            <xm:f>Kerngegevens!$K$78=FALSE</xm:f>
            <x14:dxf>
              <fill>
                <patternFill patternType="gray0625">
                  <fgColor auto="1"/>
                  <bgColor theme="0" tint="-0.24994659260841701"/>
                </patternFill>
              </fill>
            </x14:dxf>
          </x14:cfRule>
          <xm:sqref>C22</xm:sqref>
        </x14:conditionalFormatting>
        <x14:conditionalFormatting xmlns:xm="http://schemas.microsoft.com/office/excel/2006/main">
          <x14:cfRule type="expression" priority="331" id="{F05209AE-635F-455F-B2ED-6974400061A5}">
            <xm:f>Kerngegevens!$K$78=FALSE</xm:f>
            <x14:dxf>
              <fill>
                <patternFill patternType="gray0625">
                  <fgColor auto="1"/>
                  <bgColor theme="0" tint="-0.24994659260841701"/>
                </patternFill>
              </fill>
            </x14:dxf>
          </x14:cfRule>
          <xm:sqref>C23</xm:sqref>
        </x14:conditionalFormatting>
        <x14:conditionalFormatting xmlns:xm="http://schemas.microsoft.com/office/excel/2006/main">
          <x14:cfRule type="expression" priority="330" id="{B38FE368-92B1-4765-BFE6-CE7FDF2300B9}">
            <xm:f>Kerngegevens!$K$78=FALSE</xm:f>
            <x14:dxf>
              <fill>
                <patternFill patternType="gray0625">
                  <fgColor auto="1"/>
                  <bgColor theme="0" tint="-0.24994659260841701"/>
                </patternFill>
              </fill>
            </x14:dxf>
          </x14:cfRule>
          <xm:sqref>C24</xm:sqref>
        </x14:conditionalFormatting>
        <x14:conditionalFormatting xmlns:xm="http://schemas.microsoft.com/office/excel/2006/main">
          <x14:cfRule type="expression" priority="329" id="{7B7B4F14-80FB-4EA1-85B7-12C36653AFFF}">
            <xm:f>Kerngegevens!$K$78=FALSE</xm:f>
            <x14:dxf>
              <fill>
                <patternFill patternType="gray0625">
                  <fgColor auto="1"/>
                  <bgColor theme="0" tint="-0.24994659260841701"/>
                </patternFill>
              </fill>
            </x14:dxf>
          </x14:cfRule>
          <xm:sqref>C26</xm:sqref>
        </x14:conditionalFormatting>
        <x14:conditionalFormatting xmlns:xm="http://schemas.microsoft.com/office/excel/2006/main">
          <x14:cfRule type="expression" priority="328" id="{761CF617-B363-40F6-B389-E36C5F68322D}">
            <xm:f>Kerngegevens!$K$78=FALSE</xm:f>
            <x14:dxf>
              <fill>
                <patternFill patternType="gray0625">
                  <fgColor auto="1"/>
                  <bgColor theme="0" tint="-0.24994659260841701"/>
                </patternFill>
              </fill>
            </x14:dxf>
          </x14:cfRule>
          <xm:sqref>C27</xm:sqref>
        </x14:conditionalFormatting>
        <x14:conditionalFormatting xmlns:xm="http://schemas.microsoft.com/office/excel/2006/main">
          <x14:cfRule type="expression" priority="327" id="{3DC7AC1A-405A-4E21-9F60-3571E48B7BBA}">
            <xm:f>Kerngegevens!$K$78=FALSE</xm:f>
            <x14:dxf>
              <fill>
                <patternFill patternType="gray0625">
                  <fgColor auto="1"/>
                  <bgColor theme="0" tint="-0.24994659260841701"/>
                </patternFill>
              </fill>
            </x14:dxf>
          </x14:cfRule>
          <xm:sqref>C28</xm:sqref>
        </x14:conditionalFormatting>
        <x14:conditionalFormatting xmlns:xm="http://schemas.microsoft.com/office/excel/2006/main">
          <x14:cfRule type="expression" priority="326" id="{009A3FBC-F88D-443D-AF70-3C6F68C4CF02}">
            <xm:f>Kerngegevens!$K$78=FALSE</xm:f>
            <x14:dxf>
              <fill>
                <patternFill patternType="gray0625">
                  <fgColor auto="1"/>
                  <bgColor theme="0" tint="-0.24994659260841701"/>
                </patternFill>
              </fill>
            </x14:dxf>
          </x14:cfRule>
          <xm:sqref>C30</xm:sqref>
        </x14:conditionalFormatting>
        <x14:conditionalFormatting xmlns:xm="http://schemas.microsoft.com/office/excel/2006/main">
          <x14:cfRule type="expression" priority="325" id="{ABC92FE7-14AB-4623-97B5-BB909E8AFDEB}">
            <xm:f>Kerngegevens!$K$78=FALSE</xm:f>
            <x14:dxf>
              <fill>
                <patternFill patternType="gray0625">
                  <fgColor auto="1"/>
                  <bgColor theme="0" tint="-0.24994659260841701"/>
                </patternFill>
              </fill>
            </x14:dxf>
          </x14:cfRule>
          <xm:sqref>C31</xm:sqref>
        </x14:conditionalFormatting>
        <x14:conditionalFormatting xmlns:xm="http://schemas.microsoft.com/office/excel/2006/main">
          <x14:cfRule type="expression" priority="324" id="{F6FF2E71-34AD-48EE-BA59-2310A85EA907}">
            <xm:f>Kerngegevens!$K$78=FALSE</xm:f>
            <x14:dxf>
              <fill>
                <patternFill patternType="gray0625">
                  <fgColor auto="1"/>
                  <bgColor theme="0" tint="-0.24994659260841701"/>
                </patternFill>
              </fill>
            </x14:dxf>
          </x14:cfRule>
          <xm:sqref>C32:C33</xm:sqref>
        </x14:conditionalFormatting>
        <x14:conditionalFormatting xmlns:xm="http://schemas.microsoft.com/office/excel/2006/main">
          <x14:cfRule type="expression" priority="323" id="{92332092-AF79-4CA3-803D-273B7BB0539F}">
            <xm:f>Kerngegevens!$K$78=FALSE</xm:f>
            <x14:dxf>
              <fill>
                <patternFill patternType="gray0625">
                  <fgColor auto="1"/>
                  <bgColor theme="0" tint="-0.24994659260841701"/>
                </patternFill>
              </fill>
            </x14:dxf>
          </x14:cfRule>
          <xm:sqref>C34</xm:sqref>
        </x14:conditionalFormatting>
        <x14:conditionalFormatting xmlns:xm="http://schemas.microsoft.com/office/excel/2006/main">
          <x14:cfRule type="expression" priority="322" id="{0C32B59E-27CC-434D-89B1-EC3E9E3C75D9}">
            <xm:f>Kerngegevens!$K$78=FALSE</xm:f>
            <x14:dxf>
              <fill>
                <patternFill patternType="gray0625">
                  <fgColor auto="1"/>
                  <bgColor theme="0" tint="-0.24994659260841701"/>
                </patternFill>
              </fill>
            </x14:dxf>
          </x14:cfRule>
          <xm:sqref>C36</xm:sqref>
        </x14:conditionalFormatting>
        <x14:conditionalFormatting xmlns:xm="http://schemas.microsoft.com/office/excel/2006/main">
          <x14:cfRule type="expression" priority="321" id="{20FA786D-1C3F-4EB4-8305-9A89361DF66B}">
            <xm:f>Kerngegevens!$K$78=FALSE</xm:f>
            <x14:dxf>
              <fill>
                <patternFill patternType="gray0625">
                  <fgColor auto="1"/>
                  <bgColor theme="0" tint="-0.24994659260841701"/>
                </patternFill>
              </fill>
            </x14:dxf>
          </x14:cfRule>
          <xm:sqref>C37</xm:sqref>
        </x14:conditionalFormatting>
        <x14:conditionalFormatting xmlns:xm="http://schemas.microsoft.com/office/excel/2006/main">
          <x14:cfRule type="expression" priority="320" id="{6BC9310B-EEEF-4C7A-B2F6-842B1361AAFC}">
            <xm:f>Kerngegevens!$K$78=FALSE</xm:f>
            <x14:dxf>
              <fill>
                <patternFill patternType="gray0625">
                  <fgColor auto="1"/>
                  <bgColor theme="0" tint="-0.24994659260841701"/>
                </patternFill>
              </fill>
            </x14:dxf>
          </x14:cfRule>
          <xm:sqref>C38</xm:sqref>
        </x14:conditionalFormatting>
        <x14:conditionalFormatting xmlns:xm="http://schemas.microsoft.com/office/excel/2006/main">
          <x14:cfRule type="expression" priority="319" id="{64EA8555-A898-4D21-915A-5A711AB3B919}">
            <xm:f>Kerngegevens!$K$78=FALSE</xm:f>
            <x14:dxf>
              <fill>
                <patternFill patternType="gray0625">
                  <fgColor auto="1"/>
                  <bgColor theme="0" tint="-0.24994659260841701"/>
                </patternFill>
              </fill>
            </x14:dxf>
          </x14:cfRule>
          <xm:sqref>C40</xm:sqref>
        </x14:conditionalFormatting>
        <x14:conditionalFormatting xmlns:xm="http://schemas.microsoft.com/office/excel/2006/main">
          <x14:cfRule type="expression" priority="318" id="{C7DCEFC7-BBED-4C00-B2C7-0848FD028ED5}">
            <xm:f>Kerngegevens!$K$78=FALSE</xm:f>
            <x14:dxf>
              <fill>
                <patternFill patternType="gray0625">
                  <fgColor auto="1"/>
                  <bgColor theme="0" tint="-0.24994659260841701"/>
                </patternFill>
              </fill>
            </x14:dxf>
          </x14:cfRule>
          <xm:sqref>C42</xm:sqref>
        </x14:conditionalFormatting>
        <x14:conditionalFormatting xmlns:xm="http://schemas.microsoft.com/office/excel/2006/main">
          <x14:cfRule type="expression" priority="317" id="{4CD49C3F-CC64-4660-BBD3-87A33FDCD120}">
            <xm:f>Kerngegevens!$K$78=FALSE</xm:f>
            <x14:dxf>
              <fill>
                <patternFill patternType="gray0625">
                  <fgColor auto="1"/>
                  <bgColor theme="0" tint="-0.24994659260841701"/>
                </patternFill>
              </fill>
            </x14:dxf>
          </x14:cfRule>
          <xm:sqref>C43</xm:sqref>
        </x14:conditionalFormatting>
        <x14:conditionalFormatting xmlns:xm="http://schemas.microsoft.com/office/excel/2006/main">
          <x14:cfRule type="expression" priority="316" id="{E80489BE-F6CF-4A7D-9E94-327C45858789}">
            <xm:f>Kerngegevens!$K$78=FALSE</xm:f>
            <x14:dxf>
              <fill>
                <patternFill patternType="gray0625">
                  <fgColor auto="1"/>
                  <bgColor theme="0" tint="-0.24994659260841701"/>
                </patternFill>
              </fill>
            </x14:dxf>
          </x14:cfRule>
          <xm:sqref>C45</xm:sqref>
        </x14:conditionalFormatting>
        <x14:conditionalFormatting xmlns:xm="http://schemas.microsoft.com/office/excel/2006/main">
          <x14:cfRule type="expression" priority="315" id="{0A5670F9-4BA5-49C0-9223-AC77A61B2D2A}">
            <xm:f>Kerngegevens!$K$78=FALSE</xm:f>
            <x14:dxf>
              <fill>
                <patternFill patternType="gray0625">
                  <fgColor auto="1"/>
                  <bgColor theme="0" tint="-0.24994659260841701"/>
                </patternFill>
              </fill>
            </x14:dxf>
          </x14:cfRule>
          <xm:sqref>C46</xm:sqref>
        </x14:conditionalFormatting>
        <x14:conditionalFormatting xmlns:xm="http://schemas.microsoft.com/office/excel/2006/main">
          <x14:cfRule type="expression" priority="313" id="{CBE56E38-B821-478F-9EE6-66874E49DA35}">
            <xm:f>Kerngegevens!$K$78=FALSE</xm:f>
            <x14:dxf>
              <fill>
                <patternFill patternType="gray0625">
                  <fgColor auto="1"/>
                  <bgColor theme="0" tint="-0.24994659260841701"/>
                </patternFill>
              </fill>
            </x14:dxf>
          </x14:cfRule>
          <xm:sqref>C47</xm:sqref>
        </x14:conditionalFormatting>
        <x14:conditionalFormatting xmlns:xm="http://schemas.microsoft.com/office/excel/2006/main">
          <x14:cfRule type="expression" priority="312" id="{1F9259AC-13EC-4DA3-B04E-19E300706A4E}">
            <xm:f>Kerngegevens!$K$78=FALSE</xm:f>
            <x14:dxf>
              <fill>
                <patternFill patternType="gray0625">
                  <fgColor auto="1"/>
                  <bgColor theme="0" tint="-0.24994659260841701"/>
                </patternFill>
              </fill>
            </x14:dxf>
          </x14:cfRule>
          <xm:sqref>C49</xm:sqref>
        </x14:conditionalFormatting>
        <x14:conditionalFormatting xmlns:xm="http://schemas.microsoft.com/office/excel/2006/main">
          <x14:cfRule type="expression" priority="309" id="{7A120881-ACE9-4A1C-A096-4DCA70043E6E}">
            <xm:f>Kerngegevens!$K$78=FALSE</xm:f>
            <x14:dxf>
              <fill>
                <patternFill patternType="gray0625">
                  <fgColor auto="1"/>
                  <bgColor theme="0" tint="-0.24994659260841701"/>
                </patternFill>
              </fill>
            </x14:dxf>
          </x14:cfRule>
          <xm:sqref>C52</xm:sqref>
        </x14:conditionalFormatting>
        <x14:conditionalFormatting xmlns:xm="http://schemas.microsoft.com/office/excel/2006/main">
          <x14:cfRule type="expression" priority="305" id="{A0712634-3793-42CB-A591-886086A47004}">
            <xm:f>Kerngegevens!$K$78=FALSE</xm:f>
            <x14:dxf>
              <fill>
                <patternFill patternType="gray0625">
                  <fgColor auto="1"/>
                  <bgColor theme="0" tint="-0.24994659260841701"/>
                </patternFill>
              </fill>
            </x14:dxf>
          </x14:cfRule>
          <xm:sqref>C55</xm:sqref>
        </x14:conditionalFormatting>
        <x14:conditionalFormatting xmlns:xm="http://schemas.microsoft.com/office/excel/2006/main">
          <x14:cfRule type="expression" priority="304" id="{D534E714-53BA-4EEB-B9BE-2D7B44A09145}">
            <xm:f>Kerngegevens!$K$78=FALSE</xm:f>
            <x14:dxf>
              <fill>
                <patternFill patternType="gray0625">
                  <fgColor auto="1"/>
                  <bgColor theme="0" tint="-0.24994659260841701"/>
                </patternFill>
              </fill>
            </x14:dxf>
          </x14:cfRule>
          <xm:sqref>C56</xm:sqref>
        </x14:conditionalFormatting>
        <x14:conditionalFormatting xmlns:xm="http://schemas.microsoft.com/office/excel/2006/main">
          <x14:cfRule type="expression" priority="301" id="{1B2CE73E-91B9-4C51-9EFE-8235A28D8BD1}">
            <xm:f>Kerngegevens!$K$78=FALSE</xm:f>
            <x14:dxf>
              <fill>
                <patternFill patternType="gray0625">
                  <fgColor auto="1"/>
                  <bgColor theme="0" tint="-0.24994659260841701"/>
                </patternFill>
              </fill>
            </x14:dxf>
          </x14:cfRule>
          <xm:sqref>C58</xm:sqref>
        </x14:conditionalFormatting>
        <x14:conditionalFormatting xmlns:xm="http://schemas.microsoft.com/office/excel/2006/main">
          <x14:cfRule type="expression" priority="298" id="{C2432FBA-9AFB-458A-816D-C5C0CCE56766}">
            <xm:f>Kerngegevens!$K$78=FALSE</xm:f>
            <x14:dxf>
              <fill>
                <patternFill patternType="gray0625">
                  <fgColor auto="1"/>
                  <bgColor theme="0" tint="-0.24994659260841701"/>
                </patternFill>
              </fill>
            </x14:dxf>
          </x14:cfRule>
          <xm:sqref>C59</xm:sqref>
        </x14:conditionalFormatting>
        <x14:conditionalFormatting xmlns:xm="http://schemas.microsoft.com/office/excel/2006/main">
          <x14:cfRule type="expression" priority="297" id="{A841FFED-ED2A-469C-AE42-EB1FE4379D54}">
            <xm:f>Kerngegevens!$K$78=FALSE</xm:f>
            <x14:dxf>
              <fill>
                <patternFill patternType="gray0625">
                  <fgColor auto="1"/>
                  <bgColor theme="0" tint="-0.24994659260841701"/>
                </patternFill>
              </fill>
            </x14:dxf>
          </x14:cfRule>
          <xm:sqref>C60</xm:sqref>
        </x14:conditionalFormatting>
        <x14:conditionalFormatting xmlns:xm="http://schemas.microsoft.com/office/excel/2006/main">
          <x14:cfRule type="expression" priority="295" id="{E3882FF3-574F-4A41-A137-9D200DA72098}">
            <xm:f>Kerngegevens!$K$78=FALSE</xm:f>
            <x14:dxf>
              <fill>
                <patternFill patternType="gray0625">
                  <fgColor auto="1"/>
                  <bgColor theme="0" tint="-0.24994659260841701"/>
                </patternFill>
              </fill>
            </x14:dxf>
          </x14:cfRule>
          <xm:sqref>C61</xm:sqref>
        </x14:conditionalFormatting>
        <x14:conditionalFormatting xmlns:xm="http://schemas.microsoft.com/office/excel/2006/main">
          <x14:cfRule type="expression" priority="293" id="{F4E9C1E0-4AFE-4546-854B-5B934696A5AE}">
            <xm:f>Kerngegevens!$K$78=FALSE</xm:f>
            <x14:dxf>
              <fill>
                <patternFill patternType="gray0625">
                  <fgColor auto="1"/>
                  <bgColor theme="0" tint="-0.24994659260841701"/>
                </patternFill>
              </fill>
            </x14:dxf>
          </x14:cfRule>
          <xm:sqref>C68</xm:sqref>
        </x14:conditionalFormatting>
        <x14:conditionalFormatting xmlns:xm="http://schemas.microsoft.com/office/excel/2006/main">
          <x14:cfRule type="expression" priority="292" id="{0A3FF371-D523-48E3-9410-D978406714EB}">
            <xm:f>Kerngegevens!$K$78=FALSE</xm:f>
            <x14:dxf>
              <fill>
                <patternFill patternType="gray0625">
                  <fgColor auto="1"/>
                  <bgColor theme="0" tint="-0.24994659260841701"/>
                </patternFill>
              </fill>
            </x14:dxf>
          </x14:cfRule>
          <xm:sqref>C69</xm:sqref>
        </x14:conditionalFormatting>
        <x14:conditionalFormatting xmlns:xm="http://schemas.microsoft.com/office/excel/2006/main">
          <x14:cfRule type="expression" priority="291" id="{03DBD4D5-D0E8-44C6-9C87-DAB8B069FA37}">
            <xm:f>Kerngegevens!$K$78=FALSE</xm:f>
            <x14:dxf>
              <fill>
                <patternFill patternType="gray0625">
                  <fgColor auto="1"/>
                  <bgColor theme="0" tint="-0.24994659260841701"/>
                </patternFill>
              </fill>
            </x14:dxf>
          </x14:cfRule>
          <xm:sqref>C70</xm:sqref>
        </x14:conditionalFormatting>
        <x14:conditionalFormatting xmlns:xm="http://schemas.microsoft.com/office/excel/2006/main">
          <x14:cfRule type="expression" priority="290" id="{2D4D7A3B-419A-4BF9-A700-C1F553DA078F}">
            <xm:f>Kerngegevens!$K$78=FALSE</xm:f>
            <x14:dxf>
              <fill>
                <patternFill patternType="gray0625">
                  <fgColor auto="1"/>
                  <bgColor theme="0" tint="-0.24994659260841701"/>
                </patternFill>
              </fill>
            </x14:dxf>
          </x14:cfRule>
          <xm:sqref>C71</xm:sqref>
        </x14:conditionalFormatting>
        <x14:conditionalFormatting xmlns:xm="http://schemas.microsoft.com/office/excel/2006/main">
          <x14:cfRule type="expression" priority="289" id="{226835C4-E9C8-4468-AEFB-4567EE6A7A98}">
            <xm:f>Kerngegevens!$K$78=FALSE</xm:f>
            <x14:dxf>
              <fill>
                <patternFill patternType="gray0625">
                  <fgColor auto="1"/>
                  <bgColor theme="0" tint="-0.24994659260841701"/>
                </patternFill>
              </fill>
            </x14:dxf>
          </x14:cfRule>
          <xm:sqref>C73</xm:sqref>
        </x14:conditionalFormatting>
        <x14:conditionalFormatting xmlns:xm="http://schemas.microsoft.com/office/excel/2006/main">
          <x14:cfRule type="expression" priority="288" id="{ACE691F6-65E4-4553-AA35-9B95EA835B2C}">
            <xm:f>Kerngegevens!$K$78=FALSE</xm:f>
            <x14:dxf>
              <fill>
                <patternFill patternType="gray0625">
                  <fgColor auto="1"/>
                  <bgColor theme="0" tint="-0.24994659260841701"/>
                </patternFill>
              </fill>
            </x14:dxf>
          </x14:cfRule>
          <xm:sqref>C72</xm:sqref>
        </x14:conditionalFormatting>
        <x14:conditionalFormatting xmlns:xm="http://schemas.microsoft.com/office/excel/2006/main">
          <x14:cfRule type="expression" priority="287" id="{DFFBADE0-5AE1-494E-8E5B-A2A60B088443}">
            <xm:f>Kerngegevens!$K$78=FALSE</xm:f>
            <x14:dxf>
              <fill>
                <patternFill patternType="gray0625">
                  <fgColor auto="1"/>
                  <bgColor theme="0" tint="-0.24994659260841701"/>
                </patternFill>
              </fill>
            </x14:dxf>
          </x14:cfRule>
          <xm:sqref>C75</xm:sqref>
        </x14:conditionalFormatting>
        <x14:conditionalFormatting xmlns:xm="http://schemas.microsoft.com/office/excel/2006/main">
          <x14:cfRule type="expression" priority="286" id="{6E799EED-9E94-4867-8131-12F5269583FE}">
            <xm:f>Kerngegevens!$K$78=FALSE</xm:f>
            <x14:dxf>
              <fill>
                <patternFill patternType="gray0625">
                  <fgColor auto="1"/>
                  <bgColor theme="0" tint="-0.24994659260841701"/>
                </patternFill>
              </fill>
            </x14:dxf>
          </x14:cfRule>
          <xm:sqref>C76</xm:sqref>
        </x14:conditionalFormatting>
        <x14:conditionalFormatting xmlns:xm="http://schemas.microsoft.com/office/excel/2006/main">
          <x14:cfRule type="expression" priority="285" id="{997C0F71-8C61-4FE1-9D70-0FE8716E2DE7}">
            <xm:f>Kerngegevens!$K$78=FALSE</xm:f>
            <x14:dxf>
              <fill>
                <patternFill patternType="gray0625">
                  <fgColor auto="1"/>
                  <bgColor theme="0" tint="-0.24994659260841701"/>
                </patternFill>
              </fill>
            </x14:dxf>
          </x14:cfRule>
          <xm:sqref>C78:C79</xm:sqref>
        </x14:conditionalFormatting>
        <x14:conditionalFormatting xmlns:xm="http://schemas.microsoft.com/office/excel/2006/main">
          <x14:cfRule type="expression" priority="284" id="{D032B59A-577B-4A79-9EF2-01F1C3AAB8A2}">
            <xm:f>Kerngegevens!$K$78=FALSE</xm:f>
            <x14:dxf>
              <fill>
                <patternFill patternType="gray0625">
                  <fgColor auto="1"/>
                  <bgColor theme="0" tint="-0.24994659260841701"/>
                </patternFill>
              </fill>
            </x14:dxf>
          </x14:cfRule>
          <xm:sqref>C80</xm:sqref>
        </x14:conditionalFormatting>
        <x14:conditionalFormatting xmlns:xm="http://schemas.microsoft.com/office/excel/2006/main">
          <x14:cfRule type="expression" priority="283" id="{46B247AF-EC4B-45AB-B4E3-C11D074276FE}">
            <xm:f>Kerngegevens!$K$78=FALSE</xm:f>
            <x14:dxf>
              <fill>
                <patternFill patternType="gray0625">
                  <fgColor auto="1"/>
                  <bgColor theme="0" tint="-0.24994659260841701"/>
                </patternFill>
              </fill>
            </x14:dxf>
          </x14:cfRule>
          <xm:sqref>C81</xm:sqref>
        </x14:conditionalFormatting>
        <x14:conditionalFormatting xmlns:xm="http://schemas.microsoft.com/office/excel/2006/main">
          <x14:cfRule type="expression" priority="279" id="{E6BBC647-CB55-4102-9619-A94EBCB6E267}">
            <xm:f>Kerngegevens!$K$78=FALSE</xm:f>
            <x14:dxf>
              <fill>
                <patternFill patternType="gray0625">
                  <fgColor auto="1"/>
                  <bgColor theme="0" tint="-0.24994659260841701"/>
                </patternFill>
              </fill>
            </x14:dxf>
          </x14:cfRule>
          <xm:sqref>C83</xm:sqref>
        </x14:conditionalFormatting>
        <x14:conditionalFormatting xmlns:xm="http://schemas.microsoft.com/office/excel/2006/main">
          <x14:cfRule type="expression" priority="277" id="{43AEFEA0-3CC9-4F58-9FC3-93E25EC24C6B}">
            <xm:f>Kerngegevens!$K$78=FALSE</xm:f>
            <x14:dxf>
              <fill>
                <patternFill patternType="gray0625">
                  <fgColor auto="1"/>
                  <bgColor theme="0" tint="-0.24994659260841701"/>
                </patternFill>
              </fill>
            </x14:dxf>
          </x14:cfRule>
          <xm:sqref>C84</xm:sqref>
        </x14:conditionalFormatting>
        <x14:conditionalFormatting xmlns:xm="http://schemas.microsoft.com/office/excel/2006/main">
          <x14:cfRule type="expression" priority="276" id="{47D8E0D4-ABC7-4AFF-8C5B-DDBA36F58547}">
            <xm:f>Kerngegevens!$K$78=FALSE</xm:f>
            <x14:dxf>
              <fill>
                <patternFill patternType="gray0625">
                  <fgColor auto="1"/>
                  <bgColor theme="0" tint="-0.24994659260841701"/>
                </patternFill>
              </fill>
            </x14:dxf>
          </x14:cfRule>
          <xm:sqref>C85</xm:sqref>
        </x14:conditionalFormatting>
        <x14:conditionalFormatting xmlns:xm="http://schemas.microsoft.com/office/excel/2006/main">
          <x14:cfRule type="expression" priority="275" id="{7FB55BB3-94FD-452F-88B6-EE867D2236FC}">
            <xm:f>Kerngegevens!$K$78=FALSE</xm:f>
            <x14:dxf>
              <fill>
                <patternFill patternType="gray0625">
                  <fgColor auto="1"/>
                  <bgColor theme="0" tint="-0.24994659260841701"/>
                </patternFill>
              </fill>
            </x14:dxf>
          </x14:cfRule>
          <xm:sqref>C86</xm:sqref>
        </x14:conditionalFormatting>
        <x14:conditionalFormatting xmlns:xm="http://schemas.microsoft.com/office/excel/2006/main">
          <x14:cfRule type="expression" priority="274" id="{51653278-C033-4AD0-BE44-4531260B97B5}">
            <xm:f>Kerngegevens!$K$78=FALSE</xm:f>
            <x14:dxf>
              <fill>
                <patternFill patternType="gray0625">
                  <fgColor auto="1"/>
                  <bgColor theme="0" tint="-0.24994659260841701"/>
                </patternFill>
              </fill>
            </x14:dxf>
          </x14:cfRule>
          <xm:sqref>C87</xm:sqref>
        </x14:conditionalFormatting>
        <x14:conditionalFormatting xmlns:xm="http://schemas.microsoft.com/office/excel/2006/main">
          <x14:cfRule type="expression" priority="273" id="{C0786FA7-E4B5-4990-8089-760BE2AB7794}">
            <xm:f>Kerngegevens!$K$78=FALSE</xm:f>
            <x14:dxf>
              <fill>
                <patternFill patternType="gray0625">
                  <fgColor auto="1"/>
                  <bgColor theme="0" tint="-0.24994659260841701"/>
                </patternFill>
              </fill>
            </x14:dxf>
          </x14:cfRule>
          <xm:sqref>C88</xm:sqref>
        </x14:conditionalFormatting>
        <x14:conditionalFormatting xmlns:xm="http://schemas.microsoft.com/office/excel/2006/main">
          <x14:cfRule type="expression" priority="272" id="{5552DF2F-A3B4-4F70-8AC1-F4E334D94582}">
            <xm:f>Kerngegevens!$K$78=FALSE</xm:f>
            <x14:dxf>
              <fill>
                <patternFill patternType="gray0625">
                  <fgColor auto="1"/>
                  <bgColor theme="0" tint="-0.24994659260841701"/>
                </patternFill>
              </fill>
            </x14:dxf>
          </x14:cfRule>
          <xm:sqref>C89</xm:sqref>
        </x14:conditionalFormatting>
        <x14:conditionalFormatting xmlns:xm="http://schemas.microsoft.com/office/excel/2006/main">
          <x14:cfRule type="expression" priority="271" id="{657576C0-F2C1-4812-AA20-CA83A2B85346}">
            <xm:f>Kerngegevens!$K$78=FALSE</xm:f>
            <x14:dxf>
              <fill>
                <patternFill patternType="gray0625">
                  <fgColor auto="1"/>
                  <bgColor theme="0" tint="-0.24994659260841701"/>
                </patternFill>
              </fill>
            </x14:dxf>
          </x14:cfRule>
          <xm:sqref>C90</xm:sqref>
        </x14:conditionalFormatting>
        <x14:conditionalFormatting xmlns:xm="http://schemas.microsoft.com/office/excel/2006/main">
          <x14:cfRule type="expression" priority="270" id="{8E3F91E7-8DAF-488F-B6CE-8D33144D3398}">
            <xm:f>Kerngegevens!$K$78=FALSE</xm:f>
            <x14:dxf>
              <fill>
                <patternFill patternType="gray0625">
                  <fgColor auto="1"/>
                  <bgColor theme="0" tint="-0.24994659260841701"/>
                </patternFill>
              </fill>
            </x14:dxf>
          </x14:cfRule>
          <xm:sqref>C91</xm:sqref>
        </x14:conditionalFormatting>
        <x14:conditionalFormatting xmlns:xm="http://schemas.microsoft.com/office/excel/2006/main">
          <x14:cfRule type="expression" priority="269" id="{9F0E2B7C-E4C8-4B3A-AC0E-57E0A9C742A3}">
            <xm:f>Kerngegevens!$K$78=FALSE</xm:f>
            <x14:dxf>
              <fill>
                <patternFill patternType="gray0625">
                  <fgColor auto="1"/>
                  <bgColor theme="0" tint="-0.24994659260841701"/>
                </patternFill>
              </fill>
            </x14:dxf>
          </x14:cfRule>
          <xm:sqref>C92</xm:sqref>
        </x14:conditionalFormatting>
        <x14:conditionalFormatting xmlns:xm="http://schemas.microsoft.com/office/excel/2006/main">
          <x14:cfRule type="expression" priority="228" id="{D57BA1A9-6876-47FC-B32B-ADC5D1B9DE17}">
            <xm:f>Kerngegevens!$K$78=FALSE</xm:f>
            <x14:dxf>
              <fill>
                <patternFill patternType="gray0625">
                  <fgColor auto="1"/>
                  <bgColor theme="0" tint="-0.24994659260841701"/>
                </patternFill>
              </fill>
            </x14:dxf>
          </x14:cfRule>
          <xm:sqref>A63:C63</xm:sqref>
        </x14:conditionalFormatting>
        <x14:conditionalFormatting xmlns:xm="http://schemas.microsoft.com/office/excel/2006/main">
          <x14:cfRule type="expression" priority="227" id="{2DD5F8C2-DB98-469D-9296-9E4787F2A295}">
            <xm:f>Kerngegevens!$K$78=FALSE</xm:f>
            <x14:dxf>
              <fill>
                <patternFill patternType="gray0625">
                  <fgColor auto="1"/>
                  <bgColor theme="0" tint="-0.24994659260841701"/>
                </patternFill>
              </fill>
            </x14:dxf>
          </x14:cfRule>
          <xm:sqref>C63</xm:sqref>
        </x14:conditionalFormatting>
        <x14:conditionalFormatting xmlns:xm="http://schemas.microsoft.com/office/excel/2006/main">
          <x14:cfRule type="expression" priority="225" id="{9FA846CE-FB93-48DB-BC16-EC516BE060F6}">
            <xm:f>Kerngegevens!$K$78=FALSE</xm:f>
            <x14:dxf>
              <fill>
                <patternFill patternType="gray0625">
                  <fgColor auto="1"/>
                  <bgColor theme="0" tint="-0.24994659260841701"/>
                </patternFill>
              </fill>
            </x14:dxf>
          </x14:cfRule>
          <xm:sqref>C63</xm:sqref>
        </x14:conditionalFormatting>
        <x14:conditionalFormatting xmlns:xm="http://schemas.microsoft.com/office/excel/2006/main">
          <x14:cfRule type="expression" priority="221" id="{C0D47082-19DA-4270-8D3B-86010B2CC7F7}">
            <xm:f>Kerngegevens!$K$78=FALSE</xm:f>
            <x14:dxf>
              <fill>
                <patternFill patternType="gray0625">
                  <fgColor auto="1"/>
                  <bgColor theme="0" tint="-0.24994659260841701"/>
                </patternFill>
              </fill>
            </x14:dxf>
          </x14:cfRule>
          <xm:sqref>A65:C65</xm:sqref>
        </x14:conditionalFormatting>
        <x14:conditionalFormatting xmlns:xm="http://schemas.microsoft.com/office/excel/2006/main">
          <x14:cfRule type="expression" priority="219" id="{56F8FFC7-70F9-4760-977C-DAF863529CCD}">
            <xm:f>Kerngegevens!$K$78=FALSE</xm:f>
            <x14:dxf>
              <fill>
                <patternFill patternType="gray0625">
                  <fgColor auto="1"/>
                  <bgColor theme="0" tint="-0.24994659260841701"/>
                </patternFill>
              </fill>
            </x14:dxf>
          </x14:cfRule>
          <xm:sqref>D5:D6</xm:sqref>
        </x14:conditionalFormatting>
        <x14:conditionalFormatting xmlns:xm="http://schemas.microsoft.com/office/excel/2006/main">
          <x14:cfRule type="expression" priority="217" id="{65264F5E-AF61-4D2C-98D6-379DC2B65D1B}">
            <xm:f>Kerngegevens!$K$78=FALSE</xm:f>
            <x14:dxf>
              <fill>
                <patternFill patternType="gray0625">
                  <fgColor auto="1"/>
                  <bgColor theme="0" tint="-0.24994659260841701"/>
                </patternFill>
              </fill>
            </x14:dxf>
          </x14:cfRule>
          <xm:sqref>A93:C94</xm:sqref>
        </x14:conditionalFormatting>
        <x14:conditionalFormatting xmlns:xm="http://schemas.microsoft.com/office/excel/2006/main">
          <x14:cfRule type="expression" priority="216" id="{54E989C3-92A7-4621-BB93-DFCDC8179AED}">
            <xm:f>Kerngegevens!$K$78=FALSE</xm:f>
            <x14:dxf>
              <fill>
                <patternFill patternType="gray0625">
                  <fgColor auto="1"/>
                  <bgColor theme="0" tint="-0.24994659260841701"/>
                </patternFill>
              </fill>
            </x14:dxf>
          </x14:cfRule>
          <xm:sqref>C93:C94</xm:sqref>
        </x14:conditionalFormatting>
        <x14:conditionalFormatting xmlns:xm="http://schemas.microsoft.com/office/excel/2006/main">
          <x14:cfRule type="expression" priority="214" id="{CCC85F15-9B17-4A01-8E2B-23103F471719}">
            <xm:f>Kerngegevens!$K$78=FALSE</xm:f>
            <x14:dxf>
              <fill>
                <patternFill patternType="gray0625">
                  <fgColor auto="1"/>
                  <bgColor theme="0" tint="-0.24994659260841701"/>
                </patternFill>
              </fill>
            </x14:dxf>
          </x14:cfRule>
          <xm:sqref>C93:C94</xm:sqref>
        </x14:conditionalFormatting>
        <x14:conditionalFormatting xmlns:xm="http://schemas.microsoft.com/office/excel/2006/main">
          <x14:cfRule type="expression" priority="97" id="{16A0A338-6A2E-4BF4-83C2-5F397F4A1540}">
            <xm:f>Kerngegevens!$K$78=FALSE</xm:f>
            <x14:dxf>
              <fill>
                <patternFill patternType="gray0625">
                  <fgColor auto="1"/>
                  <bgColor theme="0" tint="-0.24994659260841701"/>
                </patternFill>
              </fill>
            </x14:dxf>
          </x14:cfRule>
          <xm:sqref>B87</xm:sqref>
        </x14:conditionalFormatting>
        <x14:conditionalFormatting xmlns:xm="http://schemas.microsoft.com/office/excel/2006/main">
          <x14:cfRule type="expression" priority="95" id="{DE08C0AB-9CE6-4267-A7E4-B834B6528533}">
            <xm:f>Kerngegevens!$K$78=FALSE</xm:f>
            <x14:dxf>
              <fill>
                <patternFill patternType="gray0625">
                  <fgColor auto="1"/>
                  <bgColor theme="0" tint="-0.24994659260841701"/>
                </patternFill>
              </fill>
            </x14:dxf>
          </x14:cfRule>
          <xm:sqref>B89:B91</xm:sqref>
        </x14:conditionalFormatting>
        <x14:conditionalFormatting xmlns:xm="http://schemas.microsoft.com/office/excel/2006/main">
          <x14:cfRule type="expression" priority="91" id="{B9F7F790-F326-435B-934E-70335B2C9266}">
            <xm:f>Kerngegevens!$K$78=FALSE</xm:f>
            <x14:dxf>
              <fill>
                <patternFill patternType="gray0625">
                  <fgColor auto="1"/>
                  <bgColor theme="0" tint="-0.24994659260841701"/>
                </patternFill>
              </fill>
            </x14:dxf>
          </x14:cfRule>
          <xm:sqref>B96:B97</xm:sqref>
        </x14:conditionalFormatting>
        <x14:conditionalFormatting xmlns:xm="http://schemas.microsoft.com/office/excel/2006/main">
          <x14:cfRule type="expression" priority="89" id="{49DCBAC0-2577-4CFB-ADBF-A43D80BFF226}">
            <xm:f>Kerngegevens!$K$78=FALSE</xm:f>
            <x14:dxf>
              <fill>
                <patternFill patternType="gray0625">
                  <fgColor auto="1"/>
                  <bgColor theme="0" tint="-0.24994659260841701"/>
                </patternFill>
              </fill>
            </x14:dxf>
          </x14:cfRule>
          <xm:sqref>D96:D97</xm:sqref>
        </x14:conditionalFormatting>
        <x14:conditionalFormatting xmlns:xm="http://schemas.microsoft.com/office/excel/2006/main">
          <x14:cfRule type="expression" priority="85" id="{51D83E9A-61EB-4CFA-ADC7-218ED53818AB}">
            <xm:f>Kerngegevens!$K$78=FALSE</xm:f>
            <x14:dxf>
              <fill>
                <patternFill patternType="gray0625">
                  <fgColor auto="1"/>
                  <bgColor theme="0" tint="-0.24994659260841701"/>
                </patternFill>
              </fill>
            </x14:dxf>
          </x14:cfRule>
          <xm:sqref>B99</xm:sqref>
        </x14:conditionalFormatting>
        <x14:conditionalFormatting xmlns:xm="http://schemas.microsoft.com/office/excel/2006/main">
          <x14:cfRule type="expression" priority="83" id="{E991AE45-7FBD-4722-8A50-F5DDAEEBC847}">
            <xm:f>Kerngegevens!$K$78=FALSE</xm:f>
            <x14:dxf>
              <fill>
                <patternFill patternType="gray0625">
                  <fgColor auto="1"/>
                  <bgColor theme="0" tint="-0.24994659260841701"/>
                </patternFill>
              </fill>
            </x14:dxf>
          </x14:cfRule>
          <xm:sqref>B98</xm:sqref>
        </x14:conditionalFormatting>
        <x14:conditionalFormatting xmlns:xm="http://schemas.microsoft.com/office/excel/2006/main">
          <x14:cfRule type="expression" priority="79" id="{65220B54-DD4B-4B6D-8434-51AE3F9589F6}">
            <xm:f>Kerngegevens!$K$78=FALSE</xm:f>
            <x14:dxf>
              <fill>
                <patternFill patternType="gray0625">
                  <fgColor auto="1"/>
                  <bgColor theme="0" tint="-0.24994659260841701"/>
                </patternFill>
              </fill>
            </x14:dxf>
          </x14:cfRule>
          <xm:sqref>B88</xm:sqref>
        </x14:conditionalFormatting>
        <x14:conditionalFormatting xmlns:xm="http://schemas.microsoft.com/office/excel/2006/main">
          <x14:cfRule type="expression" priority="77" id="{AF31CB85-2881-444B-B9A9-362647D64569}">
            <xm:f>Kerngegevens!$K$78=FALSE</xm:f>
            <x14:dxf>
              <fill>
                <patternFill patternType="gray0625">
                  <fgColor auto="1"/>
                  <bgColor theme="0" tint="-0.24994659260841701"/>
                </patternFill>
              </fill>
            </x14:dxf>
          </x14:cfRule>
          <xm:sqref>B81</xm:sqref>
        </x14:conditionalFormatting>
        <x14:conditionalFormatting xmlns:xm="http://schemas.microsoft.com/office/excel/2006/main">
          <x14:cfRule type="expression" priority="73" id="{6675A0E5-17CF-4660-BACC-89926CFF4C5C}">
            <xm:f>Kerngegevens!$K$78=FALSE</xm:f>
            <x14:dxf>
              <fill>
                <patternFill patternType="gray0625">
                  <fgColor auto="1"/>
                  <bgColor theme="0" tint="-0.24994659260841701"/>
                </patternFill>
              </fill>
            </x14:dxf>
          </x14:cfRule>
          <xm:sqref>B100</xm:sqref>
        </x14:conditionalFormatting>
        <x14:conditionalFormatting xmlns:xm="http://schemas.microsoft.com/office/excel/2006/main">
          <x14:cfRule type="expression" priority="71" id="{D0640B00-B7A0-457B-BCF0-19D43AC1972D}">
            <xm:f>Kerngegevens!$K$78=FALSE</xm:f>
            <x14:dxf>
              <fill>
                <patternFill patternType="gray0625">
                  <fgColor auto="1"/>
                  <bgColor theme="0" tint="-0.24994659260841701"/>
                </patternFill>
              </fill>
            </x14:dxf>
          </x14:cfRule>
          <xm:sqref>F96:F100</xm:sqref>
        </x14:conditionalFormatting>
        <x14:conditionalFormatting xmlns:xm="http://schemas.microsoft.com/office/excel/2006/main">
          <x14:cfRule type="expression" priority="180" id="{89AABC11-84CE-4947-B6D0-4B128AC74E53}">
            <xm:f>Kerngegevens!$K$78=FALSE</xm:f>
            <x14:dxf>
              <fill>
                <patternFill patternType="gray0625">
                  <fgColor auto="1"/>
                  <bgColor theme="0" tint="-0.24994659260841701"/>
                </patternFill>
              </fill>
            </x14:dxf>
          </x14:cfRule>
          <xm:sqref>D7:D12</xm:sqref>
        </x14:conditionalFormatting>
        <x14:conditionalFormatting xmlns:xm="http://schemas.microsoft.com/office/excel/2006/main">
          <x14:cfRule type="expression" priority="178" id="{BDEAAF0B-9461-493E-88AD-C64C6E34DF21}">
            <xm:f>Kerngegevens!$K$78=FALSE</xm:f>
            <x14:dxf>
              <fill>
                <patternFill patternType="gray0625">
                  <fgColor auto="1"/>
                  <bgColor theme="0" tint="-0.24994659260841701"/>
                </patternFill>
              </fill>
            </x14:dxf>
          </x14:cfRule>
          <xm:sqref>D14</xm:sqref>
        </x14:conditionalFormatting>
        <x14:conditionalFormatting xmlns:xm="http://schemas.microsoft.com/office/excel/2006/main">
          <x14:cfRule type="expression" priority="110" id="{A1A053F2-B685-4CC9-B118-3FB4F5D55709}">
            <xm:f>Kerngegevens!$K$78=FALSE</xm:f>
            <x14:dxf>
              <fill>
                <patternFill patternType="gray0625">
                  <fgColor auto="1"/>
                  <bgColor theme="0" tint="-0.24994659260841701"/>
                </patternFill>
              </fill>
            </x14:dxf>
          </x14:cfRule>
          <xm:sqref>C98:C99</xm:sqref>
        </x14:conditionalFormatting>
        <x14:conditionalFormatting xmlns:xm="http://schemas.microsoft.com/office/excel/2006/main">
          <x14:cfRule type="expression" priority="104" id="{DBB558BC-8BD2-46E6-8CD0-144540E76C8D}">
            <xm:f>Kerngegevens!$K$78=FALSE</xm:f>
            <x14:dxf>
              <fill>
                <patternFill patternType="gray0625">
                  <fgColor auto="1"/>
                  <bgColor theme="0" tint="-0.24994659260841701"/>
                </patternFill>
              </fill>
            </x14:dxf>
          </x14:cfRule>
          <xm:sqref>C100</xm:sqref>
        </x14:conditionalFormatting>
        <x14:conditionalFormatting xmlns:xm="http://schemas.microsoft.com/office/excel/2006/main">
          <x14:cfRule type="expression" priority="103" id="{6D01DA08-E11E-4290-AF7F-1A0B3AC69B99}">
            <xm:f>Kerngegevens!$K$78=FALSE</xm:f>
            <x14:dxf>
              <fill>
                <patternFill patternType="gray0625">
                  <fgColor auto="1"/>
                  <bgColor theme="0" tint="-0.24994659260841701"/>
                </patternFill>
              </fill>
            </x14:dxf>
          </x14:cfRule>
          <xm:sqref>C100</xm:sqref>
        </x14:conditionalFormatting>
        <x14:conditionalFormatting xmlns:xm="http://schemas.microsoft.com/office/excel/2006/main">
          <x14:cfRule type="expression" priority="101" id="{03E989F7-3C8C-4AB9-9F76-334781A75CBB}">
            <xm:f>Kerngegevens!$K$78=FALSE</xm:f>
            <x14:dxf>
              <fill>
                <patternFill patternType="gray0625">
                  <fgColor auto="1"/>
                  <bgColor theme="0" tint="-0.24994659260841701"/>
                </patternFill>
              </fill>
            </x14:dxf>
          </x14:cfRule>
          <xm:sqref>C100</xm:sqref>
        </x14:conditionalFormatting>
        <x14:conditionalFormatting xmlns:xm="http://schemas.microsoft.com/office/excel/2006/main">
          <x14:cfRule type="expression" priority="87" id="{F72C9028-161D-4D17-8ED0-0C9F8D34BFA7}">
            <xm:f>Kerngegevens!$K$78=FALSE</xm:f>
            <x14:dxf>
              <fill>
                <patternFill patternType="gray0625">
                  <fgColor auto="1"/>
                  <bgColor theme="0" tint="-0.24994659260841701"/>
                </patternFill>
              </fill>
            </x14:dxf>
          </x14:cfRule>
          <xm:sqref>D98:D99</xm:sqref>
        </x14:conditionalFormatting>
        <x14:conditionalFormatting xmlns:xm="http://schemas.microsoft.com/office/excel/2006/main">
          <x14:cfRule type="expression" priority="93" id="{4607CFEB-3E17-420B-863B-183E56A88E87}">
            <xm:f>Kerngegevens!$K$78=FALSE</xm:f>
            <x14:dxf>
              <fill>
                <patternFill patternType="gray0625">
                  <fgColor auto="1"/>
                  <bgColor theme="0" tint="-0.24994659260841701"/>
                </patternFill>
              </fill>
            </x14:dxf>
          </x14:cfRule>
          <xm:sqref>D91:D93</xm:sqref>
        </x14:conditionalFormatting>
        <x14:conditionalFormatting xmlns:xm="http://schemas.microsoft.com/office/excel/2006/main">
          <x14:cfRule type="expression" priority="81" id="{CB22B37C-2C26-416E-9493-A0E48E71BB8A}">
            <xm:f>Kerngegevens!$K$78=FALSE</xm:f>
            <x14:dxf>
              <fill>
                <patternFill patternType="gray0625">
                  <fgColor auto="1"/>
                  <bgColor theme="0" tint="-0.24994659260841701"/>
                </patternFill>
              </fill>
            </x14:dxf>
          </x14:cfRule>
          <xm:sqref>D100</xm:sqref>
        </x14:conditionalFormatting>
        <x14:conditionalFormatting xmlns:xm="http://schemas.microsoft.com/office/excel/2006/main">
          <x14:cfRule type="expression" priority="75" id="{37313174-B89B-47C9-BEF4-95DDF40D6A77}">
            <xm:f>Kerngegevens!$K$78=FALSE</xm:f>
            <x14:dxf>
              <fill>
                <patternFill patternType="gray0625">
                  <fgColor auto="1"/>
                  <bgColor theme="0" tint="-0.24994659260841701"/>
                </patternFill>
              </fill>
            </x14:dxf>
          </x14:cfRule>
          <xm:sqref>B80</xm:sqref>
        </x14:conditionalFormatting>
        <x14:conditionalFormatting xmlns:xm="http://schemas.microsoft.com/office/excel/2006/main">
          <x14:cfRule type="expression" priority="69" id="{86BC2BC6-E3C7-49ED-BF62-F70722434EBF}">
            <xm:f>Kerngegevens!$K$78=FALSE</xm:f>
            <x14:dxf>
              <fill>
                <patternFill patternType="gray0625">
                  <fgColor auto="1"/>
                  <bgColor theme="0" tint="-0.24994659260841701"/>
                </patternFill>
              </fill>
            </x14:dxf>
          </x14:cfRule>
          <xm:sqref>E7:E12</xm:sqref>
        </x14:conditionalFormatting>
        <x14:conditionalFormatting xmlns:xm="http://schemas.microsoft.com/office/excel/2006/main">
          <x14:cfRule type="expression" priority="67" id="{3265D3B4-ECA6-4577-B93D-B79DF7D823EB}">
            <xm:f>Kerngegevens!$K$78=FALSE</xm:f>
            <x14:dxf>
              <fill>
                <patternFill patternType="gray0625">
                  <fgColor auto="1"/>
                  <bgColor theme="0" tint="-0.24994659260841701"/>
                </patternFill>
              </fill>
            </x14:dxf>
          </x14:cfRule>
          <xm:sqref>E14</xm:sqref>
        </x14:conditionalFormatting>
        <x14:conditionalFormatting xmlns:xm="http://schemas.microsoft.com/office/excel/2006/main">
          <x14:cfRule type="expression" priority="128" id="{FF28D42E-3D1B-4D19-A3C7-0ADB8F80E85E}">
            <xm:f>Kerngegevens!$K$78=FALSE</xm:f>
            <x14:dxf>
              <fill>
                <patternFill patternType="gray0625">
                  <fgColor auto="1"/>
                  <bgColor theme="0" tint="-0.24994659260841701"/>
                </patternFill>
              </fill>
            </x14:dxf>
          </x14:cfRule>
          <xm:sqref>C96:C97</xm:sqref>
        </x14:conditionalFormatting>
        <x14:conditionalFormatting xmlns:xm="http://schemas.microsoft.com/office/excel/2006/main">
          <x14:cfRule type="expression" priority="129" id="{8E9CEB61-827A-4996-AE40-0EE517684795}">
            <xm:f>Kerngegevens!$K$78=FALSE</xm:f>
            <x14:dxf>
              <fill>
                <patternFill patternType="gray0625">
                  <fgColor auto="1"/>
                  <bgColor theme="0" tint="-0.24994659260841701"/>
                </patternFill>
              </fill>
            </x14:dxf>
          </x14:cfRule>
          <xm:sqref>A96:A100</xm:sqref>
        </x14:conditionalFormatting>
        <x14:conditionalFormatting xmlns:xm="http://schemas.microsoft.com/office/excel/2006/main">
          <x14:cfRule type="expression" priority="126" id="{2C7BF98D-6AA7-4932-A9C6-6D8E3FAAF5B7}">
            <xm:f>Kerngegevens!$K$78=FALSE</xm:f>
            <x14:dxf>
              <fill>
                <patternFill patternType="gray0625">
                  <fgColor auto="1"/>
                  <bgColor theme="0" tint="-0.24994659260841701"/>
                </patternFill>
              </fill>
            </x14:dxf>
          </x14:cfRule>
          <xm:sqref>C96:C97</xm:sqref>
        </x14:conditionalFormatting>
        <x14:conditionalFormatting xmlns:xm="http://schemas.microsoft.com/office/excel/2006/main">
          <x14:cfRule type="expression" priority="53" id="{D8F0A9BF-530B-4BEA-B8B4-7486C3275835}">
            <xm:f>Kerngegevens!$K$78=FALSE</xm:f>
            <x14:dxf>
              <fill>
                <patternFill patternType="gray0625">
                  <fgColor auto="1"/>
                  <bgColor theme="0" tint="-0.24994659260841701"/>
                </patternFill>
              </fill>
            </x14:dxf>
          </x14:cfRule>
          <xm:sqref>E40</xm:sqref>
        </x14:conditionalFormatting>
        <x14:conditionalFormatting xmlns:xm="http://schemas.microsoft.com/office/excel/2006/main">
          <x14:cfRule type="expression" priority="51" id="{E314B2EA-5A0F-4EB8-8539-388E6F3F6E56}">
            <xm:f>Kerngegevens!$K$78=FALSE</xm:f>
            <x14:dxf>
              <fill>
                <patternFill patternType="gray0625">
                  <fgColor auto="1"/>
                  <bgColor theme="0" tint="-0.24994659260841701"/>
                </patternFill>
              </fill>
            </x14:dxf>
          </x14:cfRule>
          <xm:sqref>E42:E43</xm:sqref>
        </x14:conditionalFormatting>
        <x14:conditionalFormatting xmlns:xm="http://schemas.microsoft.com/office/excel/2006/main">
          <x14:cfRule type="expression" priority="112" id="{03B4AEAB-6110-4A69-B9AD-852987B609AF}">
            <xm:f>Kerngegevens!$K$78=FALSE</xm:f>
            <x14:dxf>
              <fill>
                <patternFill patternType="gray0625">
                  <fgColor auto="1"/>
                  <bgColor theme="0" tint="-0.24994659260841701"/>
                </patternFill>
              </fill>
            </x14:dxf>
          </x14:cfRule>
          <xm:sqref>C98:C99</xm:sqref>
        </x14:conditionalFormatting>
        <x14:conditionalFormatting xmlns:xm="http://schemas.microsoft.com/office/excel/2006/main">
          <x14:cfRule type="expression" priority="113" id="{E6DE3C6A-4597-4718-9027-32FF8617CD04}">
            <xm:f>Kerngegevens!$K$78=FALSE</xm:f>
            <x14:dxf>
              <fill>
                <patternFill patternType="gray0625">
                  <fgColor auto="1"/>
                  <bgColor theme="0" tint="-0.24994659260841701"/>
                </patternFill>
              </fill>
            </x14:dxf>
          </x14:cfRule>
          <xm:sqref>C98:C99</xm:sqref>
        </x14:conditionalFormatting>
        <x14:conditionalFormatting xmlns:xm="http://schemas.microsoft.com/office/excel/2006/main">
          <x14:cfRule type="expression" priority="65" id="{D3778663-97EF-42AF-B8DA-01F968CA46C0}">
            <xm:f>Kerngegevens!$K$78=FALSE</xm:f>
            <x14:dxf>
              <fill>
                <patternFill patternType="gray0625">
                  <fgColor auto="1"/>
                  <bgColor theme="0" tint="-0.24994659260841701"/>
                </patternFill>
              </fill>
            </x14:dxf>
          </x14:cfRule>
          <xm:sqref>E16:E20</xm:sqref>
        </x14:conditionalFormatting>
        <x14:conditionalFormatting xmlns:xm="http://schemas.microsoft.com/office/excel/2006/main">
          <x14:cfRule type="expression" priority="63" id="{9CE41B47-C3C3-40E8-9356-3DE34DBFCD82}">
            <xm:f>Kerngegevens!$K$78=FALSE</xm:f>
            <x14:dxf>
              <fill>
                <patternFill patternType="gray0625">
                  <fgColor auto="1"/>
                  <bgColor theme="0" tint="-0.24994659260841701"/>
                </patternFill>
              </fill>
            </x14:dxf>
          </x14:cfRule>
          <xm:sqref>E22:E24</xm:sqref>
        </x14:conditionalFormatting>
        <x14:conditionalFormatting xmlns:xm="http://schemas.microsoft.com/office/excel/2006/main">
          <x14:cfRule type="expression" priority="61" id="{406C604C-556C-42DF-8DD6-067B536FBAF2}">
            <xm:f>Kerngegevens!$K$78=FALSE</xm:f>
            <x14:dxf>
              <fill>
                <patternFill patternType="gray0625">
                  <fgColor auto="1"/>
                  <bgColor theme="0" tint="-0.24994659260841701"/>
                </patternFill>
              </fill>
            </x14:dxf>
          </x14:cfRule>
          <xm:sqref>E26:E28</xm:sqref>
        </x14:conditionalFormatting>
        <x14:conditionalFormatting xmlns:xm="http://schemas.microsoft.com/office/excel/2006/main">
          <x14:cfRule type="expression" priority="59" id="{936BC044-FFAB-4218-AF25-3CACF373C589}">
            <xm:f>Kerngegevens!$K$78=FALSE</xm:f>
            <x14:dxf>
              <fill>
                <patternFill patternType="gray0625">
                  <fgColor auto="1"/>
                  <bgColor theme="0" tint="-0.24994659260841701"/>
                </patternFill>
              </fill>
            </x14:dxf>
          </x14:cfRule>
          <xm:sqref>E30:E33</xm:sqref>
        </x14:conditionalFormatting>
        <x14:conditionalFormatting xmlns:xm="http://schemas.microsoft.com/office/excel/2006/main">
          <x14:cfRule type="expression" priority="57" id="{D16A6F72-5F79-413B-9809-692B33075CBD}">
            <xm:f>Kerngegevens!$K$78=FALSE</xm:f>
            <x14:dxf>
              <fill>
                <patternFill patternType="gray0625">
                  <fgColor auto="1"/>
                  <bgColor theme="0" tint="-0.24994659260841701"/>
                </patternFill>
              </fill>
            </x14:dxf>
          </x14:cfRule>
          <xm:sqref>E34</xm:sqref>
        </x14:conditionalFormatting>
        <x14:conditionalFormatting xmlns:xm="http://schemas.microsoft.com/office/excel/2006/main">
          <x14:cfRule type="expression" priority="55" id="{07FC9F3A-472C-4FB3-A29F-6932209420CA}">
            <xm:f>Kerngegevens!$K$78=FALSE</xm:f>
            <x14:dxf>
              <fill>
                <patternFill patternType="gray0625">
                  <fgColor auto="1"/>
                  <bgColor theme="0" tint="-0.24994659260841701"/>
                </patternFill>
              </fill>
            </x14:dxf>
          </x14:cfRule>
          <xm:sqref>E36:E38</xm:sqref>
        </x14:conditionalFormatting>
        <x14:conditionalFormatting xmlns:xm="http://schemas.microsoft.com/office/excel/2006/main">
          <x14:cfRule type="expression" priority="49" id="{DA805DE1-6B2A-4EF3-8039-D7CB8925AAF5}">
            <xm:f>Kerngegevens!$K$78=FALSE</xm:f>
            <x14:dxf>
              <fill>
                <patternFill patternType="gray0625">
                  <fgColor auto="1"/>
                  <bgColor theme="0" tint="-0.24994659260841701"/>
                </patternFill>
              </fill>
            </x14:dxf>
          </x14:cfRule>
          <xm:sqref>E45:E46</xm:sqref>
        </x14:conditionalFormatting>
        <x14:conditionalFormatting xmlns:xm="http://schemas.microsoft.com/office/excel/2006/main">
          <x14:cfRule type="expression" priority="47" id="{73BB9547-09F4-497E-8167-34CA2E704F7C}">
            <xm:f>Kerngegevens!$K$78=FALSE</xm:f>
            <x14:dxf>
              <fill>
                <patternFill patternType="gray0625">
                  <fgColor auto="1"/>
                  <bgColor theme="0" tint="-0.24994659260841701"/>
                </patternFill>
              </fill>
            </x14:dxf>
          </x14:cfRule>
          <xm:sqref>E47</xm:sqref>
        </x14:conditionalFormatting>
        <x14:conditionalFormatting xmlns:xm="http://schemas.microsoft.com/office/excel/2006/main">
          <x14:cfRule type="expression" priority="45" id="{DC6BE558-9777-42BE-BFF6-910421EC71C5}">
            <xm:f>Kerngegevens!$K$78=FALSE</xm:f>
            <x14:dxf>
              <fill>
                <patternFill patternType="gray0625">
                  <fgColor auto="1"/>
                  <bgColor theme="0" tint="-0.24994659260841701"/>
                </patternFill>
              </fill>
            </x14:dxf>
          </x14:cfRule>
          <xm:sqref>E49</xm:sqref>
        </x14:conditionalFormatting>
        <x14:conditionalFormatting xmlns:xm="http://schemas.microsoft.com/office/excel/2006/main">
          <x14:cfRule type="expression" priority="43" id="{EB254FB1-FBD4-4BD6-BCBB-6F93C4197C83}">
            <xm:f>Kerngegevens!$K$78=FALSE</xm:f>
            <x14:dxf>
              <fill>
                <patternFill patternType="gray0625">
                  <fgColor auto="1"/>
                  <bgColor theme="0" tint="-0.24994659260841701"/>
                </patternFill>
              </fill>
            </x14:dxf>
          </x14:cfRule>
          <xm:sqref>E51:E56</xm:sqref>
        </x14:conditionalFormatting>
        <x14:conditionalFormatting xmlns:xm="http://schemas.microsoft.com/office/excel/2006/main">
          <x14:cfRule type="expression" priority="41" id="{22373DD6-BCEA-48EB-A68F-9B4BD71859B3}">
            <xm:f>Kerngegevens!$K$78=FALSE</xm:f>
            <x14:dxf>
              <fill>
                <patternFill patternType="gray0625">
                  <fgColor auto="1"/>
                  <bgColor theme="0" tint="-0.24994659260841701"/>
                </patternFill>
              </fill>
            </x14:dxf>
          </x14:cfRule>
          <xm:sqref>E58:E60</xm:sqref>
        </x14:conditionalFormatting>
        <x14:conditionalFormatting xmlns:xm="http://schemas.microsoft.com/office/excel/2006/main">
          <x14:cfRule type="expression" priority="39" id="{823F16B9-C5DC-4653-BA80-E542FD179CD2}">
            <xm:f>Kerngegevens!$K$78=FALSE</xm:f>
            <x14:dxf>
              <fill>
                <patternFill patternType="gray0625">
                  <fgColor auto="1"/>
                  <bgColor theme="0" tint="-0.24994659260841701"/>
                </patternFill>
              </fill>
            </x14:dxf>
          </x14:cfRule>
          <xm:sqref>E61:E65</xm:sqref>
        </x14:conditionalFormatting>
        <x14:conditionalFormatting xmlns:xm="http://schemas.microsoft.com/office/excel/2006/main">
          <x14:cfRule type="expression" priority="37" id="{97E0D482-C563-434E-AC18-FB4337471BAA}">
            <xm:f>Kerngegevens!$K$78=FALSE</xm:f>
            <x14:dxf>
              <fill>
                <patternFill patternType="gray0625">
                  <fgColor auto="1"/>
                  <bgColor theme="0" tint="-0.24994659260841701"/>
                </patternFill>
              </fill>
            </x14:dxf>
          </x14:cfRule>
          <xm:sqref>E66</xm:sqref>
        </x14:conditionalFormatting>
        <x14:conditionalFormatting xmlns:xm="http://schemas.microsoft.com/office/excel/2006/main">
          <x14:cfRule type="expression" priority="35" id="{BDDD356D-D88F-4123-8A91-56A2954848CC}">
            <xm:f>Kerngegevens!$K$78=FALSE</xm:f>
            <x14:dxf>
              <fill>
                <patternFill patternType="gray0625">
                  <fgColor auto="1"/>
                  <bgColor theme="0" tint="-0.24994659260841701"/>
                </patternFill>
              </fill>
            </x14:dxf>
          </x14:cfRule>
          <xm:sqref>E68:E71</xm:sqref>
        </x14:conditionalFormatting>
        <x14:conditionalFormatting xmlns:xm="http://schemas.microsoft.com/office/excel/2006/main">
          <x14:cfRule type="expression" priority="33" id="{68F3AB15-90B0-4236-A977-C0C78A0FBA55}">
            <xm:f>Kerngegevens!$K$78=FALSE</xm:f>
            <x14:dxf>
              <fill>
                <patternFill patternType="gray0625">
                  <fgColor auto="1"/>
                  <bgColor theme="0" tint="-0.24994659260841701"/>
                </patternFill>
              </fill>
            </x14:dxf>
          </x14:cfRule>
          <xm:sqref>E72</xm:sqref>
        </x14:conditionalFormatting>
        <x14:conditionalFormatting xmlns:xm="http://schemas.microsoft.com/office/excel/2006/main">
          <x14:cfRule type="expression" priority="31" id="{EA39D7DF-AA63-4906-99EB-2E6F9319E76E}">
            <xm:f>Kerngegevens!$K$78=FALSE</xm:f>
            <x14:dxf>
              <fill>
                <patternFill patternType="gray0625">
                  <fgColor auto="1"/>
                  <bgColor theme="0" tint="-0.24994659260841701"/>
                </patternFill>
              </fill>
            </x14:dxf>
          </x14:cfRule>
          <xm:sqref>E73</xm:sqref>
        </x14:conditionalFormatting>
        <x14:conditionalFormatting xmlns:xm="http://schemas.microsoft.com/office/excel/2006/main">
          <x14:cfRule type="expression" priority="29" id="{98CC0967-5E02-4791-A9A3-007D841B9717}">
            <xm:f>Kerngegevens!$K$78=FALSE</xm:f>
            <x14:dxf>
              <fill>
                <patternFill patternType="gray0625">
                  <fgColor auto="1"/>
                  <bgColor theme="0" tint="-0.24994659260841701"/>
                </patternFill>
              </fill>
            </x14:dxf>
          </x14:cfRule>
          <xm:sqref>E75</xm:sqref>
        </x14:conditionalFormatting>
        <x14:conditionalFormatting xmlns:xm="http://schemas.microsoft.com/office/excel/2006/main">
          <x14:cfRule type="expression" priority="27" id="{4D2112BF-0C12-4086-8866-A05A054D3093}">
            <xm:f>Kerngegevens!$K$78=FALSE</xm:f>
            <x14:dxf>
              <fill>
                <patternFill patternType="gray0625">
                  <fgColor auto="1"/>
                  <bgColor theme="0" tint="-0.24994659260841701"/>
                </patternFill>
              </fill>
            </x14:dxf>
          </x14:cfRule>
          <xm:sqref>E76</xm:sqref>
        </x14:conditionalFormatting>
        <x14:conditionalFormatting xmlns:xm="http://schemas.microsoft.com/office/excel/2006/main">
          <x14:cfRule type="expression" priority="25" id="{5CC0D534-BD22-4A2E-9303-952E6C41BFFE}">
            <xm:f>Kerngegevens!$K$78=FALSE</xm:f>
            <x14:dxf>
              <fill>
                <patternFill patternType="gray0625">
                  <fgColor auto="1"/>
                  <bgColor theme="0" tint="-0.24994659260841701"/>
                </patternFill>
              </fill>
            </x14:dxf>
          </x14:cfRule>
          <xm:sqref>E78</xm:sqref>
        </x14:conditionalFormatting>
        <x14:conditionalFormatting xmlns:xm="http://schemas.microsoft.com/office/excel/2006/main">
          <x14:cfRule type="expression" priority="23" id="{A7535C28-CD95-4160-A768-0A54BB604CA0}">
            <xm:f>Kerngegevens!$K$78=FALSE</xm:f>
            <x14:dxf>
              <fill>
                <patternFill patternType="gray0625">
                  <fgColor auto="1"/>
                  <bgColor theme="0" tint="-0.24994659260841701"/>
                </patternFill>
              </fill>
            </x14:dxf>
          </x14:cfRule>
          <xm:sqref>E79</xm:sqref>
        </x14:conditionalFormatting>
        <x14:conditionalFormatting xmlns:xm="http://schemas.microsoft.com/office/excel/2006/main">
          <x14:cfRule type="expression" priority="21" id="{B824EC8C-6C12-487D-91D9-6162D9695EB4}">
            <xm:f>Kerngegevens!$K$78=FALSE</xm:f>
            <x14:dxf>
              <fill>
                <patternFill patternType="gray0625">
                  <fgColor auto="1"/>
                  <bgColor theme="0" tint="-0.24994659260841701"/>
                </patternFill>
              </fill>
            </x14:dxf>
          </x14:cfRule>
          <xm:sqref>E80</xm:sqref>
        </x14:conditionalFormatting>
        <x14:conditionalFormatting xmlns:xm="http://schemas.microsoft.com/office/excel/2006/main">
          <x14:cfRule type="expression" priority="19" id="{8F8AB84D-088F-4516-A89B-B5BA8C18A3D1}">
            <xm:f>Kerngegevens!$K$78=FALSE</xm:f>
            <x14:dxf>
              <fill>
                <patternFill patternType="gray0625">
                  <fgColor auto="1"/>
                  <bgColor theme="0" tint="-0.24994659260841701"/>
                </patternFill>
              </fill>
            </x14:dxf>
          </x14:cfRule>
          <xm:sqref>E81</xm:sqref>
        </x14:conditionalFormatting>
        <x14:conditionalFormatting xmlns:xm="http://schemas.microsoft.com/office/excel/2006/main">
          <x14:cfRule type="expression" priority="17" id="{AA089369-B6BD-4538-967C-F0ABBBCC9146}">
            <xm:f>Kerngegevens!$K$78=FALSE</xm:f>
            <x14:dxf>
              <fill>
                <patternFill patternType="gray0625">
                  <fgColor auto="1"/>
                  <bgColor theme="0" tint="-0.24994659260841701"/>
                </patternFill>
              </fill>
            </x14:dxf>
          </x14:cfRule>
          <xm:sqref>E83:E88</xm:sqref>
        </x14:conditionalFormatting>
        <x14:conditionalFormatting xmlns:xm="http://schemas.microsoft.com/office/excel/2006/main">
          <x14:cfRule type="expression" priority="15" id="{A0BD907D-40E4-4CCC-ADA9-473DE9189B7B}">
            <xm:f>Kerngegevens!$K$78=FALSE</xm:f>
            <x14:dxf>
              <fill>
                <patternFill patternType="gray0625">
                  <fgColor auto="1"/>
                  <bgColor theme="0" tint="-0.24994659260841701"/>
                </patternFill>
              </fill>
            </x14:dxf>
          </x14:cfRule>
          <xm:sqref>E89:E91</xm:sqref>
        </x14:conditionalFormatting>
        <x14:conditionalFormatting xmlns:xm="http://schemas.microsoft.com/office/excel/2006/main">
          <x14:cfRule type="expression" priority="13" id="{49465148-79A7-4204-85A4-095E18704924}">
            <xm:f>Kerngegevens!$K$78=FALSE</xm:f>
            <x14:dxf>
              <fill>
                <patternFill patternType="gray0625">
                  <fgColor auto="1"/>
                  <bgColor theme="0" tint="-0.24994659260841701"/>
                </patternFill>
              </fill>
            </x14:dxf>
          </x14:cfRule>
          <xm:sqref>E92:E94</xm:sqref>
        </x14:conditionalFormatting>
        <x14:conditionalFormatting xmlns:xm="http://schemas.microsoft.com/office/excel/2006/main">
          <x14:cfRule type="expression" priority="11" id="{D0C2C128-1120-44CE-9677-3C9D90E801FE}">
            <xm:f>Kerngegevens!$K$78=FALSE</xm:f>
            <x14:dxf>
              <fill>
                <patternFill patternType="gray0625">
                  <fgColor auto="1"/>
                  <bgColor theme="0" tint="-0.24994659260841701"/>
                </patternFill>
              </fill>
            </x14:dxf>
          </x14:cfRule>
          <xm:sqref>E96</xm:sqref>
        </x14:conditionalFormatting>
        <x14:conditionalFormatting xmlns:xm="http://schemas.microsoft.com/office/excel/2006/main">
          <x14:cfRule type="expression" priority="9" id="{097AD8D2-339B-4631-9D59-E9924B50DC60}">
            <xm:f>Kerngegevens!$K$78=FALSE</xm:f>
            <x14:dxf>
              <fill>
                <patternFill patternType="gray0625">
                  <fgColor auto="1"/>
                  <bgColor theme="0" tint="-0.24994659260841701"/>
                </patternFill>
              </fill>
            </x14:dxf>
          </x14:cfRule>
          <xm:sqref>E97</xm:sqref>
        </x14:conditionalFormatting>
        <x14:conditionalFormatting xmlns:xm="http://schemas.microsoft.com/office/excel/2006/main">
          <x14:cfRule type="expression" priority="7" id="{E75444C1-A378-4C9E-A402-19DBCCA93253}">
            <xm:f>Kerngegevens!$K$78=FALSE</xm:f>
            <x14:dxf>
              <fill>
                <patternFill patternType="gray0625">
                  <fgColor auto="1"/>
                  <bgColor theme="0" tint="-0.24994659260841701"/>
                </patternFill>
              </fill>
            </x14:dxf>
          </x14:cfRule>
          <xm:sqref>E98</xm:sqref>
        </x14:conditionalFormatting>
        <x14:conditionalFormatting xmlns:xm="http://schemas.microsoft.com/office/excel/2006/main">
          <x14:cfRule type="expression" priority="5" id="{C62BA88F-625A-47E7-A57E-A8443DC9EDEC}">
            <xm:f>Kerngegevens!$K$78=FALSE</xm:f>
            <x14:dxf>
              <fill>
                <patternFill patternType="gray0625">
                  <fgColor auto="1"/>
                  <bgColor theme="0" tint="-0.24994659260841701"/>
                </patternFill>
              </fill>
            </x14:dxf>
          </x14:cfRule>
          <xm:sqref>E99</xm:sqref>
        </x14:conditionalFormatting>
        <x14:conditionalFormatting xmlns:xm="http://schemas.microsoft.com/office/excel/2006/main">
          <x14:cfRule type="expression" priority="3" id="{D42412C6-3258-4EE3-9D40-10BC7EF30E87}">
            <xm:f>Kerngegevens!$K$78=FALSE</xm:f>
            <x14:dxf>
              <fill>
                <patternFill patternType="gray0625">
                  <fgColor auto="1"/>
                  <bgColor theme="0" tint="-0.24994659260841701"/>
                </patternFill>
              </fill>
            </x14:dxf>
          </x14:cfRule>
          <xm:sqref>E100</xm:sqref>
        </x14:conditionalFormatting>
        <x14:conditionalFormatting xmlns:xm="http://schemas.microsoft.com/office/excel/2006/main">
          <x14:cfRule type="expression" priority="1" id="{BA7DDABD-67AD-4103-9FAA-AAF62E5DECD8}">
            <xm:f>Kerngegevens!$K$78=FALSE</xm:f>
            <x14:dxf>
              <fill>
                <patternFill patternType="gray0625">
                  <fgColor auto="1"/>
                  <bgColor theme="0" tint="-0.24994659260841701"/>
                </patternFill>
              </fill>
            </x14:dxf>
          </x14:cfRule>
          <xm:sqref>E5:E6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Formules!$A$98:$A$100</xm:f>
          </x14:formula1>
          <xm:sqref>F45:F47 F14 F16:F20 F22:F24 F26:F28 F30:F34 F40 F42:F43 F49 F51:F56 F58:F66 F68:F73 F75:F76 F78:F81 F83:F94 F96:F100</xm:sqref>
        </x14:dataValidation>
        <x14:dataValidation type="list" allowBlank="1" showInputMessage="1" showErrorMessage="1">
          <x14:formula1>
            <xm:f>Formules!$A$98:$A$99</xm:f>
          </x14:formula1>
          <xm:sqref>F5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85" zoomScaleNormal="85" workbookViewId="0">
      <selection activeCell="A23" sqref="A23:XFD23"/>
    </sheetView>
  </sheetViews>
  <sheetFormatPr defaultColWidth="9.33203125" defaultRowHeight="13.2" x14ac:dyDescent="0.25"/>
  <cols>
    <col min="1" max="5" width="9.33203125" style="343"/>
    <col min="6" max="6" width="61.5546875" style="343" customWidth="1"/>
    <col min="7" max="7" width="10.44140625" style="343" customWidth="1"/>
    <col min="8" max="8" width="10.44140625" style="343" bestFit="1" customWidth="1"/>
    <col min="9" max="16384" width="9.33203125" style="343"/>
  </cols>
  <sheetData>
    <row r="1" spans="1:8" s="344" customFormat="1" ht="12.75" customHeight="1" x14ac:dyDescent="0.25">
      <c r="A1" s="570" t="s">
        <v>1256</v>
      </c>
      <c r="B1" s="571"/>
      <c r="C1" s="571"/>
      <c r="D1" s="571"/>
      <c r="E1" s="571"/>
      <c r="F1" s="571"/>
      <c r="G1" s="571"/>
      <c r="H1" s="571"/>
    </row>
    <row r="2" spans="1:8" s="344" customFormat="1" ht="14.4" x14ac:dyDescent="0.25"/>
    <row r="3" spans="1:8" s="345" customFormat="1" ht="36.75" customHeight="1" x14ac:dyDescent="0.25">
      <c r="A3" s="572" t="s">
        <v>877</v>
      </c>
      <c r="B3" s="573"/>
      <c r="C3" s="573"/>
      <c r="D3" s="573"/>
      <c r="E3" s="573"/>
      <c r="F3" s="573"/>
      <c r="G3" s="573"/>
      <c r="H3" s="574"/>
    </row>
    <row r="4" spans="1:8" s="344" customFormat="1" ht="14.4" x14ac:dyDescent="0.25"/>
    <row r="5" spans="1:8" s="344" customFormat="1" ht="14.4" x14ac:dyDescent="0.25">
      <c r="A5" s="575" t="s">
        <v>46</v>
      </c>
      <c r="B5" s="575"/>
      <c r="C5" s="575"/>
      <c r="D5" s="575"/>
      <c r="E5" s="575"/>
      <c r="F5" s="426"/>
      <c r="G5" s="430"/>
      <c r="H5" s="431"/>
    </row>
    <row r="6" spans="1:8" s="344" customFormat="1" ht="14.4" x14ac:dyDescent="0.25">
      <c r="A6" s="576" t="s">
        <v>47</v>
      </c>
      <c r="B6" s="576"/>
      <c r="C6" s="576"/>
      <c r="D6" s="576"/>
      <c r="E6" s="576"/>
      <c r="F6" s="577"/>
      <c r="G6" s="578"/>
      <c r="H6" s="579"/>
    </row>
    <row r="7" spans="1:8" s="344" customFormat="1" ht="14.4" x14ac:dyDescent="0.25">
      <c r="A7" s="576" t="s">
        <v>45</v>
      </c>
      <c r="B7" s="576"/>
      <c r="C7" s="576"/>
      <c r="D7" s="576"/>
      <c r="E7" s="576"/>
      <c r="F7" s="580"/>
      <c r="G7" s="581"/>
      <c r="H7" s="582"/>
    </row>
    <row r="8" spans="1:8" s="344" customFormat="1" ht="14.4" x14ac:dyDescent="0.25">
      <c r="A8" s="583" t="s">
        <v>56</v>
      </c>
      <c r="B8" s="584"/>
      <c r="C8" s="584"/>
      <c r="D8" s="584"/>
      <c r="E8" s="585"/>
      <c r="F8" s="580"/>
      <c r="G8" s="581"/>
      <c r="H8" s="582"/>
    </row>
    <row r="9" spans="1:8" s="344" customFormat="1" ht="14.4" x14ac:dyDescent="0.25">
      <c r="A9" s="583" t="s">
        <v>856</v>
      </c>
      <c r="B9" s="584"/>
      <c r="C9" s="584"/>
      <c r="D9" s="584"/>
      <c r="E9" s="585"/>
      <c r="F9" s="580"/>
      <c r="G9" s="581"/>
      <c r="H9" s="582"/>
    </row>
    <row r="10" spans="1:8" s="344" customFormat="1" ht="14.4" x14ac:dyDescent="0.25">
      <c r="A10" s="583" t="s">
        <v>980</v>
      </c>
      <c r="B10" s="584"/>
      <c r="C10" s="584"/>
      <c r="D10" s="584"/>
      <c r="E10" s="585"/>
      <c r="F10" s="586"/>
      <c r="G10" s="587"/>
      <c r="H10" s="588"/>
    </row>
    <row r="11" spans="1:8" s="344" customFormat="1" ht="14.4" x14ac:dyDescent="0.25">
      <c r="A11" s="583" t="s">
        <v>1065</v>
      </c>
      <c r="B11" s="584"/>
      <c r="C11" s="584"/>
      <c r="D11" s="584"/>
      <c r="E11" s="585"/>
      <c r="F11" s="580"/>
      <c r="G11" s="581"/>
      <c r="H11" s="582"/>
    </row>
    <row r="12" spans="1:8" s="344" customFormat="1" ht="14.4" x14ac:dyDescent="0.25">
      <c r="A12" s="346"/>
      <c r="B12" s="346"/>
      <c r="C12" s="346"/>
      <c r="D12" s="346"/>
      <c r="E12" s="346"/>
      <c r="F12" s="347"/>
      <c r="G12" s="347"/>
      <c r="H12" s="347"/>
    </row>
    <row r="13" spans="1:8" s="344" customFormat="1" ht="14.4" x14ac:dyDescent="0.25">
      <c r="A13" s="572" t="s">
        <v>1012</v>
      </c>
      <c r="B13" s="573"/>
      <c r="C13" s="573"/>
      <c r="D13" s="573"/>
      <c r="E13" s="573"/>
      <c r="F13" s="573"/>
      <c r="G13" s="573"/>
      <c r="H13" s="574"/>
    </row>
    <row r="14" spans="1:8" s="344" customFormat="1" ht="14.4" x14ac:dyDescent="0.25">
      <c r="A14" s="346"/>
      <c r="B14" s="346"/>
      <c r="C14" s="346"/>
      <c r="D14" s="346"/>
      <c r="E14" s="346"/>
      <c r="F14" s="347"/>
      <c r="G14" s="347"/>
      <c r="H14" s="347"/>
    </row>
    <row r="15" spans="1:8" s="344" customFormat="1" ht="14.4" x14ac:dyDescent="0.25">
      <c r="A15" s="575" t="s">
        <v>46</v>
      </c>
      <c r="B15" s="575"/>
      <c r="C15" s="575"/>
      <c r="D15" s="575"/>
      <c r="E15" s="575"/>
      <c r="F15" s="426"/>
      <c r="G15" s="427"/>
      <c r="H15" s="428"/>
    </row>
    <row r="16" spans="1:8" s="344" customFormat="1" ht="14.4" x14ac:dyDescent="0.25">
      <c r="A16" s="576" t="s">
        <v>47</v>
      </c>
      <c r="B16" s="576"/>
      <c r="C16" s="576"/>
      <c r="D16" s="576"/>
      <c r="E16" s="576"/>
      <c r="F16" s="577"/>
      <c r="G16" s="578"/>
      <c r="H16" s="579"/>
    </row>
    <row r="17" spans="1:8" s="344" customFormat="1" ht="14.4" x14ac:dyDescent="0.25">
      <c r="A17" s="576" t="s">
        <v>45</v>
      </c>
      <c r="B17" s="576"/>
      <c r="C17" s="576"/>
      <c r="D17" s="576"/>
      <c r="E17" s="576"/>
      <c r="F17" s="580"/>
      <c r="G17" s="581"/>
      <c r="H17" s="582"/>
    </row>
    <row r="18" spans="1:8" s="344" customFormat="1" ht="14.4" x14ac:dyDescent="0.25">
      <c r="A18" s="583" t="s">
        <v>56</v>
      </c>
      <c r="B18" s="584"/>
      <c r="C18" s="584"/>
      <c r="D18" s="584"/>
      <c r="E18" s="585"/>
      <c r="F18" s="580"/>
      <c r="G18" s="581"/>
      <c r="H18" s="582"/>
    </row>
    <row r="19" spans="1:8" s="344" customFormat="1" ht="14.4" x14ac:dyDescent="0.25">
      <c r="A19" s="583" t="s">
        <v>856</v>
      </c>
      <c r="B19" s="584"/>
      <c r="C19" s="584"/>
      <c r="D19" s="584"/>
      <c r="E19" s="585"/>
      <c r="F19" s="580"/>
      <c r="G19" s="581"/>
      <c r="H19" s="582"/>
    </row>
    <row r="20" spans="1:8" s="344" customFormat="1" ht="14.4" x14ac:dyDescent="0.25">
      <c r="A20" s="583" t="s">
        <v>980</v>
      </c>
      <c r="B20" s="584"/>
      <c r="C20" s="584"/>
      <c r="D20" s="584"/>
      <c r="E20" s="585"/>
      <c r="F20" s="586"/>
      <c r="G20" s="587"/>
      <c r="H20" s="588"/>
    </row>
    <row r="21" spans="1:8" s="344" customFormat="1" ht="14.4" x14ac:dyDescent="0.25">
      <c r="A21" s="583" t="s">
        <v>1065</v>
      </c>
      <c r="B21" s="584"/>
      <c r="C21" s="584"/>
      <c r="D21" s="584"/>
      <c r="E21" s="585"/>
      <c r="F21" s="580"/>
      <c r="G21" s="581"/>
      <c r="H21" s="582"/>
    </row>
    <row r="22" spans="1:8" s="344" customFormat="1" ht="14.4" x14ac:dyDescent="0.25">
      <c r="A22" s="346"/>
      <c r="B22" s="346"/>
      <c r="C22" s="346"/>
      <c r="D22" s="346"/>
      <c r="E22" s="346"/>
      <c r="F22" s="347"/>
      <c r="G22" s="347"/>
      <c r="H22" s="347"/>
    </row>
    <row r="23" spans="1:8" s="344" customFormat="1" ht="66.45" hidden="1" customHeight="1" x14ac:dyDescent="0.25">
      <c r="A23" s="589" t="s">
        <v>1066</v>
      </c>
      <c r="B23" s="590"/>
      <c r="C23" s="590"/>
      <c r="D23" s="590"/>
      <c r="E23" s="590"/>
      <c r="F23" s="590"/>
      <c r="G23" s="590"/>
      <c r="H23" s="591"/>
    </row>
    <row r="24" spans="1:8" s="344" customFormat="1" ht="14.4" x14ac:dyDescent="0.25"/>
  </sheetData>
  <mergeCells count="30">
    <mergeCell ref="A23:H23"/>
    <mergeCell ref="A19:E19"/>
    <mergeCell ref="F19:H19"/>
    <mergeCell ref="A20:E20"/>
    <mergeCell ref="F20:H20"/>
    <mergeCell ref="A21:E21"/>
    <mergeCell ref="F21:H21"/>
    <mergeCell ref="A16:E16"/>
    <mergeCell ref="F16:H16"/>
    <mergeCell ref="A17:E17"/>
    <mergeCell ref="F17:H17"/>
    <mergeCell ref="A18:E18"/>
    <mergeCell ref="F18:H18"/>
    <mergeCell ref="A15:E15"/>
    <mergeCell ref="A7:E7"/>
    <mergeCell ref="F7:H7"/>
    <mergeCell ref="A8:E8"/>
    <mergeCell ref="F8:H8"/>
    <mergeCell ref="A9:E9"/>
    <mergeCell ref="F9:H9"/>
    <mergeCell ref="A10:E10"/>
    <mergeCell ref="F10:H10"/>
    <mergeCell ref="A11:E11"/>
    <mergeCell ref="F11:H11"/>
    <mergeCell ref="A13:H13"/>
    <mergeCell ref="A1:H1"/>
    <mergeCell ref="A3:H3"/>
    <mergeCell ref="A5:E5"/>
    <mergeCell ref="A6:E6"/>
    <mergeCell ref="F6:H6"/>
  </mergeCells>
  <printOptions gridLines="1"/>
  <pageMargins left="0.70866141732283472" right="0.70866141732283472" top="0.74803149606299213" bottom="0.74803149606299213" header="0.31496062992125984" footer="0.31496062992125984"/>
  <pageSetup paperSize="8" fitToHeight="0" orientation="landscape" r:id="rId1"/>
  <headerFooter>
    <oddHeader>&amp;L&amp;"-,Regular"&amp;11QC NON PIE 2021 - BOEK 2 CONTROLEOPDRACHTEN &amp;R&amp;"-,Regular"&amp;11CTR-CSR</oddHeader>
    <oddFooter>&amp;C&amp;A&amp;R&amp;P/&amp;N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Formules!$B$18:$B$26</xm:f>
          </x14:formula1>
          <xm:sqref>F8:H8 F18:H18</xm:sqref>
        </x14:dataValidation>
        <x14:dataValidation type="list" allowBlank="1" showInputMessage="1" showErrorMessage="1">
          <x14:formula1>
            <xm:f>Formules!$B$66:$B$79</xm:f>
          </x14:formula1>
          <xm:sqref>F9:H9 F19:H19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M971"/>
  <sheetViews>
    <sheetView zoomScale="80" zoomScaleNormal="80" workbookViewId="0">
      <pane ySplit="2" topLeftCell="A3" activePane="bottomLeft" state="frozen"/>
      <selection pane="bottomLeft" activeCell="D76" sqref="D76"/>
    </sheetView>
  </sheetViews>
  <sheetFormatPr defaultColWidth="9.33203125" defaultRowHeight="14.4" outlineLevelRow="1" x14ac:dyDescent="0.3"/>
  <cols>
    <col min="1" max="1" width="4" style="410" customWidth="1"/>
    <col min="2" max="2" width="50.6640625" style="393" customWidth="1"/>
    <col min="3" max="3" width="15.6640625" style="393" customWidth="1"/>
    <col min="4" max="4" width="6.33203125" style="344" bestFit="1" customWidth="1"/>
    <col min="5" max="5" width="50.6640625" style="399" customWidth="1"/>
    <col min="6" max="7" width="20.6640625" style="399" customWidth="1"/>
    <col min="8" max="8" width="50.6640625" style="399" customWidth="1"/>
    <col min="9" max="9" width="50.6640625" style="400" customWidth="1"/>
    <col min="10" max="10" width="20.6640625" style="399" customWidth="1"/>
    <col min="11" max="11" width="2.6640625" style="385" customWidth="1"/>
    <col min="12" max="12" width="50.6640625" style="400" customWidth="1"/>
    <col min="13" max="16384" width="9.33203125" style="153"/>
  </cols>
  <sheetData>
    <row r="1" spans="1:12" ht="12.75" customHeight="1" x14ac:dyDescent="0.3">
      <c r="A1" s="592" t="s">
        <v>917</v>
      </c>
      <c r="B1" s="593"/>
      <c r="C1" s="593"/>
      <c r="D1" s="593"/>
      <c r="E1" s="593"/>
      <c r="F1" s="593"/>
      <c r="G1" s="593"/>
      <c r="H1" s="593"/>
      <c r="I1" s="593"/>
      <c r="J1" s="418"/>
      <c r="K1" s="348"/>
      <c r="L1" s="349"/>
    </row>
    <row r="2" spans="1:12" s="356" customFormat="1" ht="56.7" customHeight="1" x14ac:dyDescent="0.3">
      <c r="A2" s="350" t="s">
        <v>307</v>
      </c>
      <c r="B2" s="351" t="s">
        <v>44</v>
      </c>
      <c r="C2" s="352" t="s">
        <v>308</v>
      </c>
      <c r="D2" s="353" t="s">
        <v>9</v>
      </c>
      <c r="E2" s="353" t="s">
        <v>915</v>
      </c>
      <c r="F2" s="353" t="s">
        <v>569</v>
      </c>
      <c r="G2" s="353" t="s">
        <v>1064</v>
      </c>
      <c r="H2" s="353" t="s">
        <v>232</v>
      </c>
      <c r="I2" s="354" t="s">
        <v>43</v>
      </c>
      <c r="J2" s="354" t="s">
        <v>569</v>
      </c>
      <c r="K2" s="355"/>
      <c r="L2" s="310" t="s">
        <v>233</v>
      </c>
    </row>
    <row r="3" spans="1:12" x14ac:dyDescent="0.3">
      <c r="A3" s="357" t="s">
        <v>1068</v>
      </c>
      <c r="B3" s="358"/>
      <c r="C3" s="358"/>
      <c r="D3" s="359"/>
      <c r="E3" s="360"/>
      <c r="F3" s="360"/>
      <c r="G3" s="360"/>
      <c r="H3" s="360"/>
      <c r="I3" s="361"/>
      <c r="J3" s="360"/>
      <c r="K3" s="362"/>
      <c r="L3" s="361"/>
    </row>
    <row r="4" spans="1:12" ht="60" customHeight="1" outlineLevel="1" x14ac:dyDescent="0.3">
      <c r="A4" s="363">
        <v>1</v>
      </c>
      <c r="B4" s="364" t="s">
        <v>1069</v>
      </c>
      <c r="C4" s="365" t="s">
        <v>237</v>
      </c>
      <c r="D4" s="366"/>
      <c r="E4" s="367"/>
      <c r="F4" s="367"/>
      <c r="G4" s="367"/>
      <c r="H4" s="367"/>
      <c r="I4" s="368"/>
      <c r="J4" s="367"/>
      <c r="K4" s="362"/>
      <c r="L4" s="369"/>
    </row>
    <row r="5" spans="1:12" ht="58.2" customHeight="1" outlineLevel="1" x14ac:dyDescent="0.3">
      <c r="A5" s="363">
        <f>A4+1</f>
        <v>2</v>
      </c>
      <c r="B5" s="364" t="s">
        <v>1070</v>
      </c>
      <c r="C5" s="369" t="s">
        <v>238</v>
      </c>
      <c r="D5" s="366"/>
      <c r="E5" s="367"/>
      <c r="F5" s="367"/>
      <c r="G5" s="367"/>
      <c r="H5" s="367"/>
      <c r="I5" s="370"/>
      <c r="J5" s="367"/>
      <c r="K5" s="362"/>
      <c r="L5" s="369"/>
    </row>
    <row r="6" spans="1:12" ht="43.5" customHeight="1" outlineLevel="1" x14ac:dyDescent="0.3">
      <c r="A6" s="363">
        <f t="shared" ref="A6:A26" si="0">A5+1</f>
        <v>3</v>
      </c>
      <c r="B6" s="364" t="s">
        <v>1071</v>
      </c>
      <c r="C6" s="369" t="s">
        <v>1072</v>
      </c>
      <c r="D6" s="366"/>
      <c r="E6" s="367"/>
      <c r="F6" s="367"/>
      <c r="G6" s="367"/>
      <c r="H6" s="367"/>
      <c r="I6" s="370"/>
      <c r="J6" s="367"/>
      <c r="K6" s="362"/>
      <c r="L6" s="369"/>
    </row>
    <row r="7" spans="1:12" ht="115.95" customHeight="1" outlineLevel="1" x14ac:dyDescent="0.3">
      <c r="A7" s="363">
        <f t="shared" si="0"/>
        <v>4</v>
      </c>
      <c r="B7" s="364" t="s">
        <v>1073</v>
      </c>
      <c r="C7" s="369" t="s">
        <v>1074</v>
      </c>
      <c r="D7" s="366"/>
      <c r="E7" s="367"/>
      <c r="F7" s="367"/>
      <c r="G7" s="367"/>
      <c r="H7" s="367"/>
      <c r="I7" s="370"/>
      <c r="J7" s="367"/>
      <c r="K7" s="362"/>
      <c r="L7" s="369"/>
    </row>
    <row r="8" spans="1:12" ht="45" customHeight="1" outlineLevel="1" x14ac:dyDescent="0.3">
      <c r="A8" s="363">
        <f t="shared" si="0"/>
        <v>5</v>
      </c>
      <c r="B8" s="364" t="s">
        <v>103</v>
      </c>
      <c r="C8" s="369"/>
      <c r="D8" s="366"/>
      <c r="E8" s="367"/>
      <c r="F8" s="367"/>
      <c r="G8" s="367"/>
      <c r="H8" s="367"/>
      <c r="I8" s="370"/>
      <c r="J8" s="367"/>
      <c r="K8" s="362"/>
      <c r="L8" s="369"/>
    </row>
    <row r="9" spans="1:12" ht="57.6" outlineLevel="1" x14ac:dyDescent="0.3">
      <c r="A9" s="363">
        <f t="shared" si="0"/>
        <v>6</v>
      </c>
      <c r="B9" s="364" t="s">
        <v>1075</v>
      </c>
      <c r="C9" s="369" t="s">
        <v>243</v>
      </c>
      <c r="D9" s="366"/>
      <c r="E9" s="367"/>
      <c r="F9" s="367"/>
      <c r="G9" s="367"/>
      <c r="H9" s="367"/>
      <c r="I9" s="370"/>
      <c r="J9" s="367"/>
      <c r="K9" s="362"/>
      <c r="L9" s="369"/>
    </row>
    <row r="10" spans="1:12" ht="57.6" outlineLevel="1" x14ac:dyDescent="0.3">
      <c r="A10" s="363">
        <f t="shared" si="0"/>
        <v>7</v>
      </c>
      <c r="B10" s="364" t="s">
        <v>3</v>
      </c>
      <c r="C10" s="369" t="s">
        <v>244</v>
      </c>
      <c r="D10" s="366"/>
      <c r="E10" s="367"/>
      <c r="F10" s="367"/>
      <c r="G10" s="367"/>
      <c r="H10" s="367"/>
      <c r="I10" s="370"/>
      <c r="J10" s="367"/>
      <c r="K10" s="362"/>
      <c r="L10" s="369"/>
    </row>
    <row r="11" spans="1:12" ht="57.6" outlineLevel="1" x14ac:dyDescent="0.3">
      <c r="A11" s="363">
        <f t="shared" si="0"/>
        <v>8</v>
      </c>
      <c r="B11" s="364" t="s">
        <v>1076</v>
      </c>
      <c r="C11" s="369" t="s">
        <v>245</v>
      </c>
      <c r="D11" s="366"/>
      <c r="E11" s="367"/>
      <c r="F11" s="367"/>
      <c r="G11" s="367"/>
      <c r="H11" s="367"/>
      <c r="I11" s="370"/>
      <c r="J11" s="367"/>
      <c r="K11" s="362"/>
      <c r="L11" s="369"/>
    </row>
    <row r="12" spans="1:12" ht="100.8" outlineLevel="1" x14ac:dyDescent="0.3">
      <c r="A12" s="363">
        <f t="shared" si="0"/>
        <v>9</v>
      </c>
      <c r="B12" s="364" t="s">
        <v>1077</v>
      </c>
      <c r="C12" s="369" t="s">
        <v>245</v>
      </c>
      <c r="D12" s="366"/>
      <c r="E12" s="367"/>
      <c r="F12" s="367"/>
      <c r="G12" s="367"/>
      <c r="H12" s="367"/>
      <c r="I12" s="370"/>
      <c r="J12" s="367"/>
      <c r="K12" s="362"/>
      <c r="L12" s="369"/>
    </row>
    <row r="13" spans="1:12" ht="158.4" outlineLevel="1" x14ac:dyDescent="0.3">
      <c r="A13" s="363">
        <f t="shared" si="0"/>
        <v>10</v>
      </c>
      <c r="B13" s="371" t="s">
        <v>1078</v>
      </c>
      <c r="C13" s="369" t="s">
        <v>246</v>
      </c>
      <c r="D13" s="366"/>
      <c r="E13" s="367"/>
      <c r="F13" s="367"/>
      <c r="G13" s="367"/>
      <c r="H13" s="367"/>
      <c r="I13" s="370"/>
      <c r="J13" s="367"/>
      <c r="K13" s="362"/>
      <c r="L13" s="369"/>
    </row>
    <row r="14" spans="1:12" ht="72" outlineLevel="1" x14ac:dyDescent="0.3">
      <c r="A14" s="363">
        <f t="shared" si="0"/>
        <v>11</v>
      </c>
      <c r="B14" s="371" t="s">
        <v>112</v>
      </c>
      <c r="C14" s="365" t="s">
        <v>247</v>
      </c>
      <c r="D14" s="366"/>
      <c r="E14" s="367"/>
      <c r="F14" s="367"/>
      <c r="G14" s="367"/>
      <c r="H14" s="367"/>
      <c r="I14" s="370"/>
      <c r="J14" s="367"/>
      <c r="K14" s="362"/>
      <c r="L14" s="369"/>
    </row>
    <row r="15" spans="1:12" ht="43.2" outlineLevel="1" collapsed="1" x14ac:dyDescent="0.3">
      <c r="A15" s="363">
        <f>A14+1</f>
        <v>12</v>
      </c>
      <c r="B15" s="364" t="s">
        <v>4</v>
      </c>
      <c r="C15" s="365" t="s">
        <v>248</v>
      </c>
      <c r="D15" s="366"/>
      <c r="E15" s="367"/>
      <c r="F15" s="367"/>
      <c r="G15" s="367"/>
      <c r="H15" s="367"/>
      <c r="I15" s="370"/>
      <c r="J15" s="367"/>
      <c r="K15" s="362"/>
      <c r="L15" s="369"/>
    </row>
    <row r="16" spans="1:12" ht="72" outlineLevel="1" collapsed="1" x14ac:dyDescent="0.3">
      <c r="A16" s="363">
        <f t="shared" si="0"/>
        <v>13</v>
      </c>
      <c r="B16" s="364" t="s">
        <v>1079</v>
      </c>
      <c r="C16" s="369" t="s">
        <v>258</v>
      </c>
      <c r="D16" s="366"/>
      <c r="E16" s="367"/>
      <c r="F16" s="367"/>
      <c r="G16" s="367"/>
      <c r="H16" s="367"/>
      <c r="I16" s="370"/>
      <c r="J16" s="367"/>
      <c r="K16" s="362"/>
      <c r="L16" s="369"/>
    </row>
    <row r="17" spans="1:12" ht="72" outlineLevel="1" x14ac:dyDescent="0.3">
      <c r="A17" s="363">
        <f t="shared" si="0"/>
        <v>14</v>
      </c>
      <c r="B17" s="364" t="s">
        <v>857</v>
      </c>
      <c r="C17" s="369" t="s">
        <v>1080</v>
      </c>
      <c r="D17" s="366"/>
      <c r="E17" s="367"/>
      <c r="F17" s="367"/>
      <c r="G17" s="367"/>
      <c r="H17" s="367"/>
      <c r="I17" s="370"/>
      <c r="J17" s="367"/>
      <c r="K17" s="362"/>
      <c r="L17" s="369"/>
    </row>
    <row r="18" spans="1:12" ht="43.2" outlineLevel="1" x14ac:dyDescent="0.3">
      <c r="A18" s="363">
        <f t="shared" si="0"/>
        <v>15</v>
      </c>
      <c r="B18" s="364" t="s">
        <v>1081</v>
      </c>
      <c r="C18" s="369" t="s">
        <v>1082</v>
      </c>
      <c r="D18" s="366"/>
      <c r="E18" s="367"/>
      <c r="F18" s="367"/>
      <c r="G18" s="367"/>
      <c r="H18" s="367"/>
      <c r="I18" s="370"/>
      <c r="J18" s="367"/>
      <c r="K18" s="362"/>
      <c r="L18" s="369"/>
    </row>
    <row r="19" spans="1:12" ht="72" outlineLevel="1" x14ac:dyDescent="0.3">
      <c r="A19" s="363">
        <f t="shared" si="0"/>
        <v>16</v>
      </c>
      <c r="B19" s="364" t="s">
        <v>604</v>
      </c>
      <c r="C19" s="369" t="s">
        <v>249</v>
      </c>
      <c r="D19" s="366"/>
      <c r="E19" s="367"/>
      <c r="F19" s="367"/>
      <c r="G19" s="367"/>
      <c r="H19" s="367"/>
      <c r="I19" s="370"/>
      <c r="J19" s="367"/>
      <c r="K19" s="362"/>
      <c r="L19" s="369"/>
    </row>
    <row r="20" spans="1:12" ht="106.5" customHeight="1" outlineLevel="1" x14ac:dyDescent="0.3">
      <c r="A20" s="363">
        <f t="shared" si="0"/>
        <v>17</v>
      </c>
      <c r="B20" s="364" t="s">
        <v>858</v>
      </c>
      <c r="C20" s="369" t="s">
        <v>250</v>
      </c>
      <c r="D20" s="366"/>
      <c r="E20" s="367"/>
      <c r="F20" s="367"/>
      <c r="G20" s="367"/>
      <c r="H20" s="367"/>
      <c r="I20" s="370"/>
      <c r="J20" s="367"/>
      <c r="K20" s="362"/>
      <c r="L20" s="369"/>
    </row>
    <row r="21" spans="1:12" ht="57.6" outlineLevel="1" x14ac:dyDescent="0.3">
      <c r="A21" s="363">
        <f t="shared" si="0"/>
        <v>18</v>
      </c>
      <c r="B21" s="364" t="s">
        <v>105</v>
      </c>
      <c r="C21" s="369" t="s">
        <v>1083</v>
      </c>
      <c r="D21" s="366"/>
      <c r="E21" s="367"/>
      <c r="F21" s="367"/>
      <c r="G21" s="367"/>
      <c r="H21" s="367"/>
      <c r="I21" s="370"/>
      <c r="J21" s="367"/>
      <c r="K21" s="362"/>
      <c r="L21" s="369"/>
    </row>
    <row r="22" spans="1:12" ht="86.4" outlineLevel="1" x14ac:dyDescent="0.3">
      <c r="A22" s="363">
        <f t="shared" si="0"/>
        <v>19</v>
      </c>
      <c r="B22" s="364" t="s">
        <v>1084</v>
      </c>
      <c r="C22" s="369" t="s">
        <v>251</v>
      </c>
      <c r="D22" s="366"/>
      <c r="E22" s="367"/>
      <c r="F22" s="367"/>
      <c r="G22" s="367"/>
      <c r="H22" s="367"/>
      <c r="I22" s="370"/>
      <c r="J22" s="367"/>
      <c r="K22" s="362"/>
      <c r="L22" s="369"/>
    </row>
    <row r="23" spans="1:12" ht="60.75" customHeight="1" outlineLevel="1" x14ac:dyDescent="0.3">
      <c r="A23" s="363">
        <f>A22+1</f>
        <v>20</v>
      </c>
      <c r="B23" s="364" t="s">
        <v>859</v>
      </c>
      <c r="C23" s="369" t="s">
        <v>252</v>
      </c>
      <c r="D23" s="366"/>
      <c r="E23" s="367"/>
      <c r="F23" s="367"/>
      <c r="G23" s="367"/>
      <c r="H23" s="367"/>
      <c r="I23" s="370"/>
      <c r="J23" s="367"/>
      <c r="K23" s="362"/>
      <c r="L23" s="369"/>
    </row>
    <row r="24" spans="1:12" ht="100.8" outlineLevel="1" x14ac:dyDescent="0.3">
      <c r="A24" s="363">
        <f>A23+1</f>
        <v>21</v>
      </c>
      <c r="B24" s="371" t="s">
        <v>1085</v>
      </c>
      <c r="C24" s="369" t="s">
        <v>253</v>
      </c>
      <c r="D24" s="366"/>
      <c r="E24" s="367"/>
      <c r="F24" s="367"/>
      <c r="G24" s="367"/>
      <c r="H24" s="367"/>
      <c r="I24" s="370"/>
      <c r="J24" s="367"/>
      <c r="K24" s="362"/>
      <c r="L24" s="369"/>
    </row>
    <row r="25" spans="1:12" ht="100.8" outlineLevel="1" x14ac:dyDescent="0.3">
      <c r="A25" s="363">
        <f>A24+1</f>
        <v>22</v>
      </c>
      <c r="B25" s="364" t="s">
        <v>1086</v>
      </c>
      <c r="C25" s="369" t="s">
        <v>254</v>
      </c>
      <c r="D25" s="366"/>
      <c r="E25" s="367"/>
      <c r="F25" s="367"/>
      <c r="G25" s="367"/>
      <c r="H25" s="367"/>
      <c r="I25" s="370"/>
      <c r="J25" s="367"/>
      <c r="K25" s="362"/>
      <c r="L25" s="369"/>
    </row>
    <row r="26" spans="1:12" ht="43.2" outlineLevel="1" x14ac:dyDescent="0.3">
      <c r="A26" s="363">
        <f t="shared" si="0"/>
        <v>23</v>
      </c>
      <c r="B26" s="364" t="s">
        <v>860</v>
      </c>
      <c r="C26" s="369" t="s">
        <v>255</v>
      </c>
      <c r="D26" s="366"/>
      <c r="E26" s="367"/>
      <c r="F26" s="367"/>
      <c r="G26" s="367"/>
      <c r="H26" s="367"/>
      <c r="I26" s="370"/>
      <c r="J26" s="367"/>
      <c r="K26" s="362"/>
      <c r="L26" s="369"/>
    </row>
    <row r="27" spans="1:12" ht="28.8" outlineLevel="1" x14ac:dyDescent="0.3">
      <c r="A27" s="363">
        <f>A26+1</f>
        <v>24</v>
      </c>
      <c r="B27" s="364" t="s">
        <v>1087</v>
      </c>
      <c r="C27" s="369" t="s">
        <v>1088</v>
      </c>
      <c r="D27" s="366"/>
      <c r="E27" s="367"/>
      <c r="F27" s="367"/>
      <c r="G27" s="367"/>
      <c r="H27" s="367"/>
      <c r="I27" s="370"/>
      <c r="J27" s="367"/>
      <c r="K27" s="362"/>
      <c r="L27" s="369"/>
    </row>
    <row r="28" spans="1:12" ht="28.8" outlineLevel="1" x14ac:dyDescent="0.3">
      <c r="A28" s="363">
        <f>A27+1</f>
        <v>25</v>
      </c>
      <c r="B28" s="364" t="s">
        <v>256</v>
      </c>
      <c r="C28" s="369" t="s">
        <v>262</v>
      </c>
      <c r="D28" s="366"/>
      <c r="E28" s="367"/>
      <c r="F28" s="367"/>
      <c r="G28" s="367"/>
      <c r="H28" s="367"/>
      <c r="I28" s="370"/>
      <c r="J28" s="367"/>
      <c r="K28" s="362"/>
      <c r="L28" s="369"/>
    </row>
    <row r="29" spans="1:12" s="377" customFormat="1" x14ac:dyDescent="0.3">
      <c r="A29" s="357" t="s">
        <v>1089</v>
      </c>
      <c r="B29" s="372"/>
      <c r="C29" s="373"/>
      <c r="D29" s="374"/>
      <c r="E29" s="373"/>
      <c r="F29" s="373"/>
      <c r="G29" s="373"/>
      <c r="H29" s="373"/>
      <c r="I29" s="375"/>
      <c r="J29" s="373"/>
      <c r="K29" s="376"/>
      <c r="L29" s="373"/>
    </row>
    <row r="30" spans="1:12" ht="60.75" customHeight="1" outlineLevel="1" x14ac:dyDescent="0.3">
      <c r="A30" s="363">
        <v>1</v>
      </c>
      <c r="B30" s="364" t="s">
        <v>1069</v>
      </c>
      <c r="C30" s="365" t="s">
        <v>237</v>
      </c>
      <c r="D30" s="366"/>
      <c r="E30" s="378"/>
      <c r="F30" s="378"/>
      <c r="G30" s="367"/>
      <c r="H30" s="378"/>
      <c r="I30" s="370"/>
      <c r="J30" s="378"/>
      <c r="K30" s="362"/>
      <c r="L30" s="369"/>
    </row>
    <row r="31" spans="1:12" ht="60" customHeight="1" outlineLevel="1" x14ac:dyDescent="0.3">
      <c r="A31" s="363">
        <f>A30+1</f>
        <v>2</v>
      </c>
      <c r="B31" s="364" t="s">
        <v>1070</v>
      </c>
      <c r="C31" s="369" t="s">
        <v>238</v>
      </c>
      <c r="D31" s="366"/>
      <c r="E31" s="378"/>
      <c r="F31" s="378"/>
      <c r="G31" s="367"/>
      <c r="H31" s="378"/>
      <c r="I31" s="370"/>
      <c r="J31" s="378"/>
      <c r="K31" s="362"/>
      <c r="L31" s="369"/>
    </row>
    <row r="32" spans="1:12" ht="43.2" outlineLevel="1" x14ac:dyDescent="0.3">
      <c r="A32" s="363">
        <f t="shared" ref="A32:A46" si="1">A31+1</f>
        <v>3</v>
      </c>
      <c r="B32" s="364" t="s">
        <v>1071</v>
      </c>
      <c r="C32" s="369" t="s">
        <v>1072</v>
      </c>
      <c r="D32" s="366"/>
      <c r="E32" s="378"/>
      <c r="F32" s="378"/>
      <c r="G32" s="367"/>
      <c r="H32" s="378"/>
      <c r="I32" s="370"/>
      <c r="J32" s="378"/>
      <c r="K32" s="362"/>
      <c r="L32" s="369"/>
    </row>
    <row r="33" spans="1:12" ht="115.2" outlineLevel="1" x14ac:dyDescent="0.3">
      <c r="A33" s="363">
        <f t="shared" si="1"/>
        <v>4</v>
      </c>
      <c r="B33" s="364" t="s">
        <v>1073</v>
      </c>
      <c r="C33" s="369" t="s">
        <v>1074</v>
      </c>
      <c r="D33" s="366"/>
      <c r="E33" s="378"/>
      <c r="F33" s="378"/>
      <c r="G33" s="367"/>
      <c r="H33" s="378"/>
      <c r="I33" s="370"/>
      <c r="J33" s="378"/>
      <c r="K33" s="362"/>
      <c r="L33" s="369"/>
    </row>
    <row r="34" spans="1:12" ht="45.75" customHeight="1" outlineLevel="1" x14ac:dyDescent="0.3">
      <c r="A34" s="363">
        <f t="shared" si="1"/>
        <v>5</v>
      </c>
      <c r="B34" s="364" t="s">
        <v>103</v>
      </c>
      <c r="C34" s="369"/>
      <c r="D34" s="366"/>
      <c r="E34" s="378"/>
      <c r="F34" s="378"/>
      <c r="G34" s="367"/>
      <c r="H34" s="378"/>
      <c r="I34" s="370"/>
      <c r="J34" s="378"/>
      <c r="K34" s="362"/>
      <c r="L34" s="369"/>
    </row>
    <row r="35" spans="1:12" ht="28.8" outlineLevel="1" x14ac:dyDescent="0.3">
      <c r="A35" s="363">
        <f t="shared" si="1"/>
        <v>6</v>
      </c>
      <c r="B35" s="364" t="s">
        <v>111</v>
      </c>
      <c r="C35" s="364" t="s">
        <v>257</v>
      </c>
      <c r="D35" s="366"/>
      <c r="E35" s="378"/>
      <c r="F35" s="378"/>
      <c r="G35" s="367"/>
      <c r="H35" s="378"/>
      <c r="I35" s="370"/>
      <c r="J35" s="378"/>
      <c r="K35" s="362"/>
      <c r="L35" s="369"/>
    </row>
    <row r="36" spans="1:12" ht="57.6" outlineLevel="1" x14ac:dyDescent="0.3">
      <c r="A36" s="363">
        <f t="shared" si="1"/>
        <v>7</v>
      </c>
      <c r="B36" s="364" t="s">
        <v>1090</v>
      </c>
      <c r="C36" s="364" t="s">
        <v>245</v>
      </c>
      <c r="D36" s="366"/>
      <c r="E36" s="378"/>
      <c r="F36" s="378"/>
      <c r="G36" s="367"/>
      <c r="H36" s="378"/>
      <c r="I36" s="370"/>
      <c r="J36" s="378"/>
      <c r="K36" s="362"/>
      <c r="L36" s="369"/>
    </row>
    <row r="37" spans="1:12" ht="100.8" outlineLevel="1" x14ac:dyDescent="0.3">
      <c r="A37" s="363">
        <f t="shared" si="1"/>
        <v>8</v>
      </c>
      <c r="B37" s="364" t="s">
        <v>1091</v>
      </c>
      <c r="C37" s="364" t="s">
        <v>245</v>
      </c>
      <c r="D37" s="366"/>
      <c r="E37" s="378"/>
      <c r="F37" s="378"/>
      <c r="G37" s="367"/>
      <c r="H37" s="378"/>
      <c r="I37" s="370"/>
      <c r="J37" s="378"/>
      <c r="K37" s="362"/>
      <c r="L37" s="369"/>
    </row>
    <row r="38" spans="1:12" ht="144" outlineLevel="1" x14ac:dyDescent="0.3">
      <c r="A38" s="363">
        <f t="shared" si="1"/>
        <v>9</v>
      </c>
      <c r="B38" s="371" t="s">
        <v>1092</v>
      </c>
      <c r="C38" s="371" t="s">
        <v>246</v>
      </c>
      <c r="D38" s="366"/>
      <c r="E38" s="378"/>
      <c r="F38" s="378"/>
      <c r="G38" s="367"/>
      <c r="H38" s="378"/>
      <c r="I38" s="370"/>
      <c r="J38" s="378"/>
      <c r="K38" s="362"/>
      <c r="L38" s="369"/>
    </row>
    <row r="39" spans="1:12" ht="72" outlineLevel="1" x14ac:dyDescent="0.3">
      <c r="A39" s="363">
        <f>A38+1</f>
        <v>10</v>
      </c>
      <c r="B39" s="371" t="s">
        <v>113</v>
      </c>
      <c r="C39" s="371" t="s">
        <v>247</v>
      </c>
      <c r="D39" s="366"/>
      <c r="E39" s="378"/>
      <c r="F39" s="378"/>
      <c r="G39" s="367"/>
      <c r="H39" s="378"/>
      <c r="I39" s="370"/>
      <c r="J39" s="378"/>
      <c r="K39" s="362"/>
      <c r="L39" s="369"/>
    </row>
    <row r="40" spans="1:12" ht="43.2" outlineLevel="1" collapsed="1" x14ac:dyDescent="0.3">
      <c r="A40" s="363">
        <f>A39+1</f>
        <v>11</v>
      </c>
      <c r="B40" s="364" t="s">
        <v>4</v>
      </c>
      <c r="C40" s="364" t="s">
        <v>248</v>
      </c>
      <c r="D40" s="366"/>
      <c r="E40" s="378"/>
      <c r="F40" s="378"/>
      <c r="G40" s="367"/>
      <c r="H40" s="378"/>
      <c r="I40" s="370"/>
      <c r="J40" s="378"/>
      <c r="K40" s="362"/>
      <c r="L40" s="369"/>
    </row>
    <row r="41" spans="1:12" ht="72" outlineLevel="1" collapsed="1" x14ac:dyDescent="0.3">
      <c r="A41" s="363">
        <f t="shared" si="1"/>
        <v>12</v>
      </c>
      <c r="B41" s="364" t="s">
        <v>1093</v>
      </c>
      <c r="C41" s="364" t="s">
        <v>258</v>
      </c>
      <c r="D41" s="366"/>
      <c r="E41" s="378"/>
      <c r="F41" s="378"/>
      <c r="G41" s="367"/>
      <c r="H41" s="378"/>
      <c r="I41" s="370"/>
      <c r="J41" s="378"/>
      <c r="K41" s="362"/>
      <c r="L41" s="369"/>
    </row>
    <row r="42" spans="1:12" ht="75.75" customHeight="1" outlineLevel="1" x14ac:dyDescent="0.3">
      <c r="A42" s="363">
        <f t="shared" si="1"/>
        <v>13</v>
      </c>
      <c r="B42" s="364" t="s">
        <v>259</v>
      </c>
      <c r="C42" s="364" t="s">
        <v>1094</v>
      </c>
      <c r="D42" s="366"/>
      <c r="E42" s="378"/>
      <c r="F42" s="378"/>
      <c r="G42" s="367"/>
      <c r="H42" s="378"/>
      <c r="I42" s="370"/>
      <c r="J42" s="378"/>
      <c r="K42" s="362"/>
      <c r="L42" s="369"/>
    </row>
    <row r="43" spans="1:12" ht="43.2" outlineLevel="1" x14ac:dyDescent="0.3">
      <c r="A43" s="363">
        <f t="shared" si="1"/>
        <v>14</v>
      </c>
      <c r="B43" s="364" t="s">
        <v>1095</v>
      </c>
      <c r="C43" s="364" t="s">
        <v>1082</v>
      </c>
      <c r="D43" s="366"/>
      <c r="E43" s="378"/>
      <c r="F43" s="378"/>
      <c r="G43" s="367"/>
      <c r="H43" s="378"/>
      <c r="I43" s="370"/>
      <c r="J43" s="378"/>
      <c r="K43" s="362"/>
      <c r="L43" s="369"/>
    </row>
    <row r="44" spans="1:12" ht="57.6" outlineLevel="1" x14ac:dyDescent="0.3">
      <c r="A44" s="363">
        <f t="shared" si="1"/>
        <v>15</v>
      </c>
      <c r="B44" s="364" t="s">
        <v>861</v>
      </c>
      <c r="C44" s="364" t="s">
        <v>260</v>
      </c>
      <c r="D44" s="366"/>
      <c r="E44" s="378"/>
      <c r="F44" s="378"/>
      <c r="G44" s="367"/>
      <c r="H44" s="378"/>
      <c r="I44" s="370"/>
      <c r="J44" s="378"/>
      <c r="K44" s="362"/>
      <c r="L44" s="369"/>
    </row>
    <row r="45" spans="1:12" ht="57.6" outlineLevel="1" x14ac:dyDescent="0.3">
      <c r="A45" s="363">
        <f t="shared" si="1"/>
        <v>16</v>
      </c>
      <c r="B45" s="364" t="s">
        <v>105</v>
      </c>
      <c r="C45" s="364" t="s">
        <v>1083</v>
      </c>
      <c r="D45" s="366"/>
      <c r="E45" s="378"/>
      <c r="F45" s="378"/>
      <c r="G45" s="367"/>
      <c r="H45" s="378"/>
      <c r="I45" s="370"/>
      <c r="J45" s="378"/>
      <c r="K45" s="362"/>
      <c r="L45" s="369"/>
    </row>
    <row r="46" spans="1:12" ht="72" outlineLevel="1" x14ac:dyDescent="0.3">
      <c r="A46" s="363">
        <f t="shared" si="1"/>
        <v>17</v>
      </c>
      <c r="B46" s="364" t="s">
        <v>1096</v>
      </c>
      <c r="C46" s="364" t="s">
        <v>251</v>
      </c>
      <c r="D46" s="366"/>
      <c r="E46" s="378"/>
      <c r="F46" s="378"/>
      <c r="G46" s="367"/>
      <c r="H46" s="378"/>
      <c r="I46" s="370"/>
      <c r="J46" s="378"/>
      <c r="K46" s="362"/>
      <c r="L46" s="369"/>
    </row>
    <row r="47" spans="1:12" ht="43.2" outlineLevel="1" x14ac:dyDescent="0.3">
      <c r="A47" s="363">
        <f>A46+1</f>
        <v>18</v>
      </c>
      <c r="B47" s="364" t="s">
        <v>1097</v>
      </c>
      <c r="C47" s="364" t="s">
        <v>261</v>
      </c>
      <c r="D47" s="366"/>
      <c r="E47" s="378"/>
      <c r="F47" s="378"/>
      <c r="G47" s="367"/>
      <c r="H47" s="378"/>
      <c r="I47" s="370"/>
      <c r="J47" s="378"/>
      <c r="K47" s="362"/>
      <c r="L47" s="369"/>
    </row>
    <row r="48" spans="1:12" ht="100.8" outlineLevel="1" x14ac:dyDescent="0.3">
      <c r="A48" s="363">
        <f>A47+1</f>
        <v>19</v>
      </c>
      <c r="B48" s="364" t="s">
        <v>1098</v>
      </c>
      <c r="C48" s="364" t="s">
        <v>253</v>
      </c>
      <c r="D48" s="366"/>
      <c r="E48" s="378"/>
      <c r="F48" s="378"/>
      <c r="G48" s="367"/>
      <c r="H48" s="378"/>
      <c r="I48" s="370"/>
      <c r="J48" s="378"/>
      <c r="K48" s="362"/>
      <c r="L48" s="369"/>
    </row>
    <row r="49" spans="1:13" ht="98.25" customHeight="1" outlineLevel="1" x14ac:dyDescent="0.3">
      <c r="A49" s="363">
        <f>A48+1</f>
        <v>20</v>
      </c>
      <c r="B49" s="364" t="s">
        <v>1099</v>
      </c>
      <c r="C49" s="364" t="s">
        <v>254</v>
      </c>
      <c r="D49" s="366"/>
      <c r="E49" s="378"/>
      <c r="F49" s="378"/>
      <c r="G49" s="367"/>
      <c r="H49" s="378"/>
      <c r="I49" s="370"/>
      <c r="J49" s="378"/>
      <c r="K49" s="362"/>
      <c r="L49" s="369"/>
    </row>
    <row r="50" spans="1:13" s="380" customFormat="1" ht="43.2" outlineLevel="1" x14ac:dyDescent="0.3">
      <c r="A50" s="363">
        <f t="shared" ref="A50:A52" si="2">A49+1</f>
        <v>21</v>
      </c>
      <c r="B50" s="368" t="s">
        <v>860</v>
      </c>
      <c r="C50" s="364" t="s">
        <v>255</v>
      </c>
      <c r="D50" s="366"/>
      <c r="E50" s="378"/>
      <c r="F50" s="378"/>
      <c r="G50" s="367"/>
      <c r="H50" s="378"/>
      <c r="I50" s="370"/>
      <c r="J50" s="378"/>
      <c r="K50" s="362"/>
      <c r="L50" s="369"/>
      <c r="M50" s="379"/>
    </row>
    <row r="51" spans="1:13" ht="28.8" outlineLevel="1" x14ac:dyDescent="0.3">
      <c r="A51" s="363">
        <f t="shared" si="2"/>
        <v>22</v>
      </c>
      <c r="B51" s="364" t="s">
        <v>1087</v>
      </c>
      <c r="C51" s="364" t="s">
        <v>1100</v>
      </c>
      <c r="D51" s="366"/>
      <c r="E51" s="378"/>
      <c r="F51" s="378"/>
      <c r="G51" s="367"/>
      <c r="H51" s="378"/>
      <c r="I51" s="370"/>
      <c r="J51" s="378"/>
      <c r="K51" s="362"/>
      <c r="L51" s="369"/>
    </row>
    <row r="52" spans="1:13" ht="28.8" outlineLevel="1" x14ac:dyDescent="0.3">
      <c r="A52" s="363">
        <f t="shared" si="2"/>
        <v>23</v>
      </c>
      <c r="B52" s="364" t="s">
        <v>256</v>
      </c>
      <c r="C52" s="364" t="s">
        <v>262</v>
      </c>
      <c r="D52" s="366"/>
      <c r="E52" s="378"/>
      <c r="F52" s="378"/>
      <c r="G52" s="367"/>
      <c r="H52" s="378"/>
      <c r="I52" s="370"/>
      <c r="J52" s="378"/>
      <c r="K52" s="362"/>
      <c r="L52" s="369"/>
    </row>
    <row r="53" spans="1:13" s="377" customFormat="1" x14ac:dyDescent="0.3">
      <c r="A53" s="357" t="s">
        <v>1101</v>
      </c>
      <c r="B53" s="372"/>
      <c r="C53" s="372"/>
      <c r="D53" s="374"/>
      <c r="E53" s="375"/>
      <c r="F53" s="375"/>
      <c r="G53" s="373"/>
      <c r="H53" s="375"/>
      <c r="I53" s="375"/>
      <c r="J53" s="375"/>
      <c r="K53" s="376"/>
      <c r="L53" s="373"/>
    </row>
    <row r="54" spans="1:13" ht="60.75" customHeight="1" outlineLevel="1" x14ac:dyDescent="0.3">
      <c r="A54" s="363">
        <v>1</v>
      </c>
      <c r="B54" s="364" t="s">
        <v>1069</v>
      </c>
      <c r="C54" s="365" t="s">
        <v>237</v>
      </c>
      <c r="D54" s="366"/>
      <c r="E54" s="378"/>
      <c r="F54" s="378"/>
      <c r="G54" s="367"/>
      <c r="H54" s="378"/>
      <c r="I54" s="370"/>
      <c r="J54" s="378"/>
      <c r="K54" s="362"/>
      <c r="L54" s="369"/>
    </row>
    <row r="55" spans="1:13" ht="61.5" customHeight="1" outlineLevel="1" x14ac:dyDescent="0.3">
      <c r="A55" s="363">
        <v>2</v>
      </c>
      <c r="B55" s="364" t="s">
        <v>1070</v>
      </c>
      <c r="C55" s="369" t="s">
        <v>238</v>
      </c>
      <c r="D55" s="366"/>
      <c r="E55" s="378"/>
      <c r="F55" s="378"/>
      <c r="G55" s="367"/>
      <c r="H55" s="378"/>
      <c r="I55" s="370"/>
      <c r="J55" s="378"/>
      <c r="K55" s="362"/>
      <c r="L55" s="369"/>
    </row>
    <row r="56" spans="1:13" ht="43.2" outlineLevel="1" x14ac:dyDescent="0.3">
      <c r="A56" s="363">
        <v>3</v>
      </c>
      <c r="B56" s="364" t="s">
        <v>1071</v>
      </c>
      <c r="C56" s="369" t="s">
        <v>1072</v>
      </c>
      <c r="D56" s="366"/>
      <c r="E56" s="378"/>
      <c r="F56" s="378"/>
      <c r="G56" s="367"/>
      <c r="H56" s="378"/>
      <c r="I56" s="370"/>
      <c r="J56" s="378"/>
      <c r="K56" s="362"/>
      <c r="L56" s="369"/>
    </row>
    <row r="57" spans="1:13" ht="115.2" outlineLevel="1" x14ac:dyDescent="0.3">
      <c r="A57" s="363">
        <v>4</v>
      </c>
      <c r="B57" s="364" t="s">
        <v>1073</v>
      </c>
      <c r="C57" s="369" t="s">
        <v>1074</v>
      </c>
      <c r="D57" s="366"/>
      <c r="E57" s="378"/>
      <c r="F57" s="378"/>
      <c r="G57" s="367"/>
      <c r="H57" s="378"/>
      <c r="I57" s="370"/>
      <c r="J57" s="378"/>
      <c r="K57" s="362"/>
      <c r="L57" s="369"/>
    </row>
    <row r="58" spans="1:13" ht="28.8" outlineLevel="1" x14ac:dyDescent="0.3">
      <c r="A58" s="363">
        <v>5</v>
      </c>
      <c r="B58" s="364" t="s">
        <v>103</v>
      </c>
      <c r="C58" s="369" t="s">
        <v>282</v>
      </c>
      <c r="D58" s="366"/>
      <c r="E58" s="378"/>
      <c r="F58" s="378"/>
      <c r="G58" s="367"/>
      <c r="H58" s="378"/>
      <c r="I58" s="370"/>
      <c r="J58" s="378"/>
      <c r="K58" s="362"/>
      <c r="L58" s="369"/>
    </row>
    <row r="59" spans="1:13" ht="28.8" outlineLevel="1" x14ac:dyDescent="0.3">
      <c r="A59" s="363">
        <v>6</v>
      </c>
      <c r="B59" s="364" t="s">
        <v>266</v>
      </c>
      <c r="C59" s="364" t="s">
        <v>263</v>
      </c>
      <c r="D59" s="366"/>
      <c r="E59" s="378"/>
      <c r="F59" s="378"/>
      <c r="G59" s="367"/>
      <c r="H59" s="378"/>
      <c r="I59" s="370"/>
      <c r="J59" s="378"/>
      <c r="K59" s="362"/>
      <c r="L59" s="369"/>
    </row>
    <row r="60" spans="1:13" ht="57.6" outlineLevel="1" x14ac:dyDescent="0.3">
      <c r="A60" s="363">
        <v>7</v>
      </c>
      <c r="B60" s="364" t="s">
        <v>862</v>
      </c>
      <c r="C60" s="364" t="s">
        <v>246</v>
      </c>
      <c r="D60" s="366"/>
      <c r="E60" s="378"/>
      <c r="F60" s="378"/>
      <c r="G60" s="367"/>
      <c r="H60" s="378"/>
      <c r="I60" s="370"/>
      <c r="J60" s="378"/>
      <c r="K60" s="362"/>
      <c r="L60" s="369"/>
    </row>
    <row r="61" spans="1:13" ht="72" outlineLevel="1" x14ac:dyDescent="0.3">
      <c r="A61" s="363">
        <v>8</v>
      </c>
      <c r="B61" s="364" t="s">
        <v>571</v>
      </c>
      <c r="C61" s="364" t="s">
        <v>248</v>
      </c>
      <c r="D61" s="366"/>
      <c r="E61" s="378"/>
      <c r="F61" s="378"/>
      <c r="G61" s="367"/>
      <c r="H61" s="378"/>
      <c r="I61" s="370"/>
      <c r="J61" s="378"/>
      <c r="K61" s="362"/>
      <c r="L61" s="369"/>
    </row>
    <row r="62" spans="1:13" ht="60" customHeight="1" outlineLevel="1" x14ac:dyDescent="0.3">
      <c r="A62" s="363">
        <v>9</v>
      </c>
      <c r="B62" s="364" t="s">
        <v>572</v>
      </c>
      <c r="C62" s="364" t="s">
        <v>264</v>
      </c>
      <c r="D62" s="366"/>
      <c r="E62" s="378"/>
      <c r="F62" s="378"/>
      <c r="G62" s="367"/>
      <c r="H62" s="378"/>
      <c r="I62" s="370"/>
      <c r="J62" s="378"/>
      <c r="K62" s="362"/>
      <c r="L62" s="369"/>
    </row>
    <row r="63" spans="1:13" ht="115.2" outlineLevel="1" x14ac:dyDescent="0.3">
      <c r="A63" s="363">
        <f>A62+1</f>
        <v>10</v>
      </c>
      <c r="B63" s="364" t="s">
        <v>863</v>
      </c>
      <c r="C63" s="364" t="s">
        <v>265</v>
      </c>
      <c r="D63" s="366"/>
      <c r="E63" s="378"/>
      <c r="F63" s="378"/>
      <c r="G63" s="367"/>
      <c r="H63" s="378"/>
      <c r="I63" s="370"/>
      <c r="J63" s="378"/>
      <c r="K63" s="362"/>
      <c r="L63" s="369"/>
    </row>
    <row r="64" spans="1:13" ht="57.6" outlineLevel="1" x14ac:dyDescent="0.3">
      <c r="A64" s="363">
        <f>A63+1</f>
        <v>11</v>
      </c>
      <c r="B64" s="364" t="s">
        <v>104</v>
      </c>
      <c r="C64" s="364" t="s">
        <v>267</v>
      </c>
      <c r="D64" s="366"/>
      <c r="E64" s="378"/>
      <c r="F64" s="378"/>
      <c r="G64" s="367"/>
      <c r="H64" s="378"/>
      <c r="I64" s="370"/>
      <c r="J64" s="378"/>
      <c r="K64" s="362"/>
      <c r="L64" s="369"/>
    </row>
    <row r="65" spans="1:12" ht="115.2" outlineLevel="1" x14ac:dyDescent="0.3">
      <c r="A65" s="363">
        <f t="shared" ref="A65:A67" si="3">A64+1</f>
        <v>12</v>
      </c>
      <c r="B65" s="364" t="s">
        <v>13</v>
      </c>
      <c r="C65" s="364" t="s">
        <v>1102</v>
      </c>
      <c r="D65" s="366"/>
      <c r="E65" s="378"/>
      <c r="F65" s="378"/>
      <c r="G65" s="367"/>
      <c r="H65" s="378"/>
      <c r="I65" s="370"/>
      <c r="J65" s="378"/>
      <c r="K65" s="362"/>
      <c r="L65" s="369"/>
    </row>
    <row r="66" spans="1:12" ht="115.2" outlineLevel="1" x14ac:dyDescent="0.3">
      <c r="A66" s="363">
        <f t="shared" si="3"/>
        <v>13</v>
      </c>
      <c r="B66" s="364" t="s">
        <v>1103</v>
      </c>
      <c r="C66" s="364" t="s">
        <v>268</v>
      </c>
      <c r="D66" s="366"/>
      <c r="E66" s="378"/>
      <c r="F66" s="378"/>
      <c r="G66" s="367"/>
      <c r="H66" s="378"/>
      <c r="I66" s="370"/>
      <c r="J66" s="378"/>
      <c r="K66" s="362"/>
      <c r="L66" s="369"/>
    </row>
    <row r="67" spans="1:12" ht="28.8" outlineLevel="1" x14ac:dyDescent="0.3">
      <c r="A67" s="363">
        <f t="shared" si="3"/>
        <v>14</v>
      </c>
      <c r="B67" s="364" t="s">
        <v>256</v>
      </c>
      <c r="C67" s="364" t="s">
        <v>269</v>
      </c>
      <c r="D67" s="366"/>
      <c r="E67" s="378"/>
      <c r="F67" s="378"/>
      <c r="G67" s="367"/>
      <c r="H67" s="378"/>
      <c r="I67" s="370"/>
      <c r="J67" s="378"/>
      <c r="K67" s="362"/>
      <c r="L67" s="369"/>
    </row>
    <row r="68" spans="1:12" s="377" customFormat="1" x14ac:dyDescent="0.3">
      <c r="A68" s="357" t="s">
        <v>1104</v>
      </c>
      <c r="B68" s="372"/>
      <c r="C68" s="372"/>
      <c r="D68" s="374"/>
      <c r="E68" s="375"/>
      <c r="F68" s="375"/>
      <c r="G68" s="373"/>
      <c r="H68" s="375"/>
      <c r="I68" s="375"/>
      <c r="J68" s="375"/>
      <c r="K68" s="376"/>
      <c r="L68" s="373"/>
    </row>
    <row r="69" spans="1:12" s="385" customFormat="1" ht="158.4" outlineLevel="1" x14ac:dyDescent="0.3">
      <c r="A69" s="381"/>
      <c r="B69" s="371" t="s">
        <v>1105</v>
      </c>
      <c r="C69" s="371"/>
      <c r="D69" s="382"/>
      <c r="E69" s="383"/>
      <c r="F69" s="383"/>
      <c r="G69" s="367"/>
      <c r="H69" s="383"/>
      <c r="I69" s="384"/>
      <c r="J69" s="383"/>
      <c r="K69" s="362"/>
      <c r="L69" s="369"/>
    </row>
    <row r="70" spans="1:12" ht="72" outlineLevel="1" x14ac:dyDescent="0.3">
      <c r="A70" s="363">
        <v>1</v>
      </c>
      <c r="B70" s="364" t="s">
        <v>1069</v>
      </c>
      <c r="C70" s="365" t="s">
        <v>237</v>
      </c>
      <c r="D70" s="366"/>
      <c r="E70" s="378"/>
      <c r="F70" s="378"/>
      <c r="G70" s="367"/>
      <c r="H70" s="378"/>
      <c r="I70" s="370"/>
      <c r="J70" s="378"/>
      <c r="K70" s="362"/>
      <c r="L70" s="369"/>
    </row>
    <row r="71" spans="1:12" ht="72" outlineLevel="1" x14ac:dyDescent="0.3">
      <c r="A71" s="363">
        <v>2</v>
      </c>
      <c r="B71" s="364" t="s">
        <v>1070</v>
      </c>
      <c r="C71" s="369" t="s">
        <v>238</v>
      </c>
      <c r="D71" s="366"/>
      <c r="E71" s="378"/>
      <c r="F71" s="378"/>
      <c r="G71" s="367"/>
      <c r="H71" s="378"/>
      <c r="I71" s="370"/>
      <c r="J71" s="378"/>
      <c r="K71" s="362"/>
      <c r="L71" s="369"/>
    </row>
    <row r="72" spans="1:12" ht="43.2" outlineLevel="1" x14ac:dyDescent="0.3">
      <c r="A72" s="363">
        <v>3</v>
      </c>
      <c r="B72" s="364" t="s">
        <v>1071</v>
      </c>
      <c r="C72" s="369" t="s">
        <v>1072</v>
      </c>
      <c r="D72" s="366"/>
      <c r="E72" s="378"/>
      <c r="F72" s="378"/>
      <c r="G72" s="367"/>
      <c r="H72" s="378"/>
      <c r="I72" s="370"/>
      <c r="J72" s="378"/>
      <c r="K72" s="362"/>
      <c r="L72" s="369"/>
    </row>
    <row r="73" spans="1:12" ht="115.2" outlineLevel="1" x14ac:dyDescent="0.3">
      <c r="A73" s="363">
        <v>4</v>
      </c>
      <c r="B73" s="364" t="s">
        <v>1073</v>
      </c>
      <c r="C73" s="369" t="s">
        <v>1074</v>
      </c>
      <c r="D73" s="366"/>
      <c r="E73" s="378"/>
      <c r="F73" s="378"/>
      <c r="G73" s="367"/>
      <c r="H73" s="378"/>
      <c r="I73" s="370"/>
      <c r="J73" s="378"/>
      <c r="K73" s="362"/>
      <c r="L73" s="369"/>
    </row>
    <row r="74" spans="1:12" ht="72" outlineLevel="1" x14ac:dyDescent="0.3">
      <c r="A74" s="363">
        <v>5</v>
      </c>
      <c r="B74" s="364" t="s">
        <v>1106</v>
      </c>
      <c r="C74" s="369" t="s">
        <v>282</v>
      </c>
      <c r="D74" s="366"/>
      <c r="E74" s="378"/>
      <c r="F74" s="378"/>
      <c r="G74" s="367"/>
      <c r="H74" s="378"/>
      <c r="I74" s="370"/>
      <c r="J74" s="378"/>
      <c r="K74" s="362"/>
      <c r="L74" s="369"/>
    </row>
    <row r="75" spans="1:12" ht="43.2" outlineLevel="1" x14ac:dyDescent="0.3">
      <c r="A75" s="363">
        <v>6</v>
      </c>
      <c r="B75" s="364" t="s">
        <v>1107</v>
      </c>
      <c r="C75" s="364" t="s">
        <v>263</v>
      </c>
      <c r="D75" s="366"/>
      <c r="E75" s="378"/>
      <c r="F75" s="378"/>
      <c r="G75" s="367"/>
      <c r="H75" s="378"/>
      <c r="I75" s="370"/>
      <c r="J75" s="378"/>
      <c r="K75" s="362"/>
      <c r="L75" s="369"/>
    </row>
    <row r="76" spans="1:12" ht="247.2" customHeight="1" outlineLevel="1" x14ac:dyDescent="0.3">
      <c r="A76" s="363">
        <v>7</v>
      </c>
      <c r="B76" s="364" t="s">
        <v>1108</v>
      </c>
      <c r="C76" s="364" t="s">
        <v>1109</v>
      </c>
      <c r="D76" s="366"/>
      <c r="E76" s="378"/>
      <c r="F76" s="378"/>
      <c r="G76" s="367"/>
      <c r="H76" s="378"/>
      <c r="I76" s="370"/>
      <c r="J76" s="378"/>
      <c r="K76" s="362"/>
      <c r="L76" s="369"/>
    </row>
    <row r="77" spans="1:12" ht="72" outlineLevel="1" x14ac:dyDescent="0.3">
      <c r="A77" s="363">
        <v>8</v>
      </c>
      <c r="B77" s="364" t="s">
        <v>864</v>
      </c>
      <c r="C77" s="364" t="s">
        <v>284</v>
      </c>
      <c r="D77" s="366"/>
      <c r="E77" s="378"/>
      <c r="F77" s="378"/>
      <c r="G77" s="367"/>
      <c r="H77" s="378"/>
      <c r="I77" s="370"/>
      <c r="J77" s="378"/>
      <c r="K77" s="362"/>
      <c r="L77" s="369"/>
    </row>
    <row r="78" spans="1:12" ht="57.6" outlineLevel="1" x14ac:dyDescent="0.3">
      <c r="A78" s="363">
        <v>9</v>
      </c>
      <c r="B78" s="364" t="s">
        <v>865</v>
      </c>
      <c r="C78" s="364" t="s">
        <v>285</v>
      </c>
      <c r="D78" s="366"/>
      <c r="E78" s="378"/>
      <c r="F78" s="378"/>
      <c r="G78" s="367"/>
      <c r="H78" s="378"/>
      <c r="I78" s="370"/>
      <c r="J78" s="378"/>
      <c r="K78" s="362"/>
      <c r="L78" s="369"/>
    </row>
    <row r="79" spans="1:12" ht="86.4" outlineLevel="1" x14ac:dyDescent="0.3">
      <c r="A79" s="363">
        <v>10</v>
      </c>
      <c r="B79" s="364" t="s">
        <v>287</v>
      </c>
      <c r="C79" s="364" t="s">
        <v>264</v>
      </c>
      <c r="D79" s="366"/>
      <c r="E79" s="378"/>
      <c r="F79" s="378"/>
      <c r="G79" s="367"/>
      <c r="H79" s="378"/>
      <c r="I79" s="370"/>
      <c r="J79" s="378"/>
      <c r="K79" s="362"/>
      <c r="L79" s="369"/>
    </row>
    <row r="80" spans="1:12" ht="100.8" outlineLevel="1" x14ac:dyDescent="0.3">
      <c r="A80" s="363">
        <v>11</v>
      </c>
      <c r="B80" s="364" t="s">
        <v>866</v>
      </c>
      <c r="C80" s="364" t="s">
        <v>265</v>
      </c>
      <c r="D80" s="366"/>
      <c r="E80" s="378"/>
      <c r="F80" s="378"/>
      <c r="G80" s="367"/>
      <c r="H80" s="378"/>
      <c r="I80" s="370"/>
      <c r="J80" s="378"/>
      <c r="K80" s="362"/>
      <c r="L80" s="369"/>
    </row>
    <row r="81" spans="1:12" ht="172.8" outlineLevel="1" x14ac:dyDescent="0.3">
      <c r="A81" s="363">
        <v>12</v>
      </c>
      <c r="B81" s="364" t="s">
        <v>867</v>
      </c>
      <c r="C81" s="364" t="s">
        <v>286</v>
      </c>
      <c r="D81" s="366"/>
      <c r="E81" s="378"/>
      <c r="F81" s="378"/>
      <c r="G81" s="367"/>
      <c r="H81" s="378"/>
      <c r="I81" s="370"/>
      <c r="J81" s="378"/>
      <c r="K81" s="362"/>
      <c r="L81" s="369"/>
    </row>
    <row r="82" spans="1:12" ht="115.2" outlineLevel="1" x14ac:dyDescent="0.3">
      <c r="A82" s="363">
        <v>13</v>
      </c>
      <c r="B82" s="364" t="s">
        <v>1110</v>
      </c>
      <c r="C82" s="364" t="s">
        <v>288</v>
      </c>
      <c r="D82" s="366"/>
      <c r="E82" s="378"/>
      <c r="F82" s="378"/>
      <c r="G82" s="367"/>
      <c r="H82" s="378"/>
      <c r="I82" s="370"/>
      <c r="J82" s="378"/>
      <c r="K82" s="362"/>
      <c r="L82" s="369"/>
    </row>
    <row r="83" spans="1:12" ht="100.8" outlineLevel="1" x14ac:dyDescent="0.3">
      <c r="A83" s="363">
        <f>A82+1</f>
        <v>14</v>
      </c>
      <c r="B83" s="364" t="s">
        <v>289</v>
      </c>
      <c r="C83" s="364" t="s">
        <v>251</v>
      </c>
      <c r="D83" s="366"/>
      <c r="E83" s="378"/>
      <c r="F83" s="378"/>
      <c r="G83" s="367"/>
      <c r="H83" s="378"/>
      <c r="I83" s="370"/>
      <c r="J83" s="378"/>
      <c r="K83" s="362"/>
      <c r="L83" s="386"/>
    </row>
    <row r="84" spans="1:12" ht="86.4" outlineLevel="1" x14ac:dyDescent="0.3">
      <c r="A84" s="363">
        <f>A83+1</f>
        <v>15</v>
      </c>
      <c r="B84" s="364" t="s">
        <v>1111</v>
      </c>
      <c r="C84" s="364" t="s">
        <v>252</v>
      </c>
      <c r="D84" s="366"/>
      <c r="E84" s="378"/>
      <c r="F84" s="378"/>
      <c r="G84" s="367"/>
      <c r="H84" s="378"/>
      <c r="I84" s="370"/>
      <c r="J84" s="378"/>
      <c r="K84" s="362"/>
      <c r="L84" s="386"/>
    </row>
    <row r="85" spans="1:12" ht="129.6" outlineLevel="1" x14ac:dyDescent="0.3">
      <c r="A85" s="363">
        <f t="shared" ref="A85:A87" si="4">A84+1</f>
        <v>16</v>
      </c>
      <c r="B85" s="364" t="s">
        <v>1112</v>
      </c>
      <c r="C85" s="364" t="s">
        <v>1113</v>
      </c>
      <c r="D85" s="366"/>
      <c r="E85" s="378"/>
      <c r="F85" s="378"/>
      <c r="G85" s="367"/>
      <c r="H85" s="378"/>
      <c r="I85" s="370"/>
      <c r="J85" s="378"/>
      <c r="K85" s="362"/>
      <c r="L85" s="386"/>
    </row>
    <row r="86" spans="1:12" ht="72" outlineLevel="1" x14ac:dyDescent="0.3">
      <c r="A86" s="363">
        <f t="shared" si="4"/>
        <v>17</v>
      </c>
      <c r="B86" s="364" t="s">
        <v>1114</v>
      </c>
      <c r="C86" s="364" t="s">
        <v>253</v>
      </c>
      <c r="D86" s="366"/>
      <c r="E86" s="378"/>
      <c r="F86" s="378"/>
      <c r="G86" s="367"/>
      <c r="H86" s="378"/>
      <c r="I86" s="370"/>
      <c r="J86" s="378"/>
      <c r="K86" s="362"/>
      <c r="L86" s="369"/>
    </row>
    <row r="87" spans="1:12" ht="57.6" outlineLevel="1" x14ac:dyDescent="0.3">
      <c r="A87" s="363">
        <f t="shared" si="4"/>
        <v>18</v>
      </c>
      <c r="B87" s="364" t="s">
        <v>573</v>
      </c>
      <c r="C87" s="364" t="s">
        <v>254</v>
      </c>
      <c r="D87" s="366"/>
      <c r="E87" s="378"/>
      <c r="F87" s="378"/>
      <c r="G87" s="367"/>
      <c r="H87" s="378"/>
      <c r="I87" s="370"/>
      <c r="J87" s="378"/>
      <c r="K87" s="362"/>
      <c r="L87" s="369"/>
    </row>
    <row r="88" spans="1:12" s="377" customFormat="1" x14ac:dyDescent="0.3">
      <c r="A88" s="357" t="s">
        <v>1115</v>
      </c>
      <c r="B88" s="372"/>
      <c r="C88" s="372"/>
      <c r="D88" s="374"/>
      <c r="E88" s="375"/>
      <c r="F88" s="375"/>
      <c r="G88" s="373"/>
      <c r="H88" s="375"/>
      <c r="I88" s="375"/>
      <c r="J88" s="375"/>
      <c r="K88" s="376"/>
      <c r="L88" s="373"/>
    </row>
    <row r="89" spans="1:12" ht="72" outlineLevel="1" x14ac:dyDescent="0.3">
      <c r="A89" s="363">
        <v>1</v>
      </c>
      <c r="B89" s="364" t="s">
        <v>1069</v>
      </c>
      <c r="C89" s="365" t="s">
        <v>237</v>
      </c>
      <c r="D89" s="366"/>
      <c r="E89" s="378"/>
      <c r="F89" s="378"/>
      <c r="G89" s="367"/>
      <c r="H89" s="378"/>
      <c r="I89" s="370"/>
      <c r="J89" s="378"/>
      <c r="K89" s="362"/>
      <c r="L89" s="369"/>
    </row>
    <row r="90" spans="1:12" ht="72" outlineLevel="1" x14ac:dyDescent="0.3">
      <c r="A90" s="363">
        <v>2</v>
      </c>
      <c r="B90" s="364" t="s">
        <v>1070</v>
      </c>
      <c r="C90" s="369" t="s">
        <v>238</v>
      </c>
      <c r="D90" s="366"/>
      <c r="E90" s="378"/>
      <c r="F90" s="378"/>
      <c r="G90" s="367"/>
      <c r="H90" s="378"/>
      <c r="I90" s="370"/>
      <c r="J90" s="378"/>
      <c r="K90" s="362"/>
      <c r="L90" s="369"/>
    </row>
    <row r="91" spans="1:12" ht="43.2" outlineLevel="1" x14ac:dyDescent="0.3">
      <c r="A91" s="363">
        <v>3</v>
      </c>
      <c r="B91" s="364" t="s">
        <v>1071</v>
      </c>
      <c r="C91" s="369" t="s">
        <v>1072</v>
      </c>
      <c r="D91" s="366"/>
      <c r="E91" s="378"/>
      <c r="F91" s="378"/>
      <c r="G91" s="367"/>
      <c r="H91" s="378"/>
      <c r="I91" s="370"/>
      <c r="J91" s="378"/>
      <c r="K91" s="362"/>
      <c r="L91" s="369"/>
    </row>
    <row r="92" spans="1:12" ht="115.2" outlineLevel="1" x14ac:dyDescent="0.3">
      <c r="A92" s="363">
        <v>4</v>
      </c>
      <c r="B92" s="364" t="s">
        <v>1073</v>
      </c>
      <c r="C92" s="369" t="s">
        <v>1074</v>
      </c>
      <c r="D92" s="366"/>
      <c r="E92" s="378"/>
      <c r="F92" s="378"/>
      <c r="G92" s="367"/>
      <c r="H92" s="378"/>
      <c r="I92" s="370"/>
      <c r="J92" s="378"/>
      <c r="K92" s="362"/>
      <c r="L92" s="369"/>
    </row>
    <row r="93" spans="1:12" ht="43.2" outlineLevel="1" x14ac:dyDescent="0.3">
      <c r="A93" s="363">
        <v>5</v>
      </c>
      <c r="B93" s="364" t="s">
        <v>1116</v>
      </c>
      <c r="C93" s="369" t="s">
        <v>282</v>
      </c>
      <c r="D93" s="366"/>
      <c r="E93" s="378"/>
      <c r="F93" s="378"/>
      <c r="G93" s="367"/>
      <c r="H93" s="378"/>
      <c r="I93" s="370"/>
      <c r="J93" s="378"/>
      <c r="K93" s="362"/>
      <c r="L93" s="369"/>
    </row>
    <row r="94" spans="1:12" ht="43.2" outlineLevel="1" x14ac:dyDescent="0.3">
      <c r="A94" s="363">
        <v>6</v>
      </c>
      <c r="B94" s="364" t="s">
        <v>1117</v>
      </c>
      <c r="C94" s="364" t="s">
        <v>263</v>
      </c>
      <c r="D94" s="366"/>
      <c r="E94" s="378"/>
      <c r="F94" s="378"/>
      <c r="G94" s="367"/>
      <c r="H94" s="378"/>
      <c r="I94" s="370"/>
      <c r="J94" s="378"/>
      <c r="K94" s="362"/>
      <c r="L94" s="369"/>
    </row>
    <row r="95" spans="1:12" ht="86.4" outlineLevel="1" x14ac:dyDescent="0.3">
      <c r="A95" s="363">
        <v>7</v>
      </c>
      <c r="B95" s="364" t="s">
        <v>1118</v>
      </c>
      <c r="C95" s="364" t="s">
        <v>298</v>
      </c>
      <c r="D95" s="366"/>
      <c r="E95" s="378"/>
      <c r="F95" s="378"/>
      <c r="G95" s="367"/>
      <c r="H95" s="378"/>
      <c r="I95" s="370"/>
      <c r="J95" s="378"/>
      <c r="K95" s="362"/>
      <c r="L95" s="369"/>
    </row>
    <row r="96" spans="1:12" ht="72" outlineLevel="1" x14ac:dyDescent="0.3">
      <c r="A96" s="363">
        <v>8</v>
      </c>
      <c r="B96" s="364" t="s">
        <v>1119</v>
      </c>
      <c r="C96" s="364" t="s">
        <v>246</v>
      </c>
      <c r="D96" s="366"/>
      <c r="E96" s="378"/>
      <c r="F96" s="378"/>
      <c r="G96" s="367"/>
      <c r="H96" s="378"/>
      <c r="I96" s="370"/>
      <c r="J96" s="378"/>
      <c r="K96" s="362"/>
      <c r="L96" s="369"/>
    </row>
    <row r="97" spans="1:12" ht="86.4" outlineLevel="1" x14ac:dyDescent="0.3">
      <c r="A97" s="363">
        <v>9</v>
      </c>
      <c r="B97" s="364" t="s">
        <v>1120</v>
      </c>
      <c r="C97" s="364" t="s">
        <v>248</v>
      </c>
      <c r="D97" s="366"/>
      <c r="E97" s="378"/>
      <c r="F97" s="378"/>
      <c r="G97" s="367"/>
      <c r="H97" s="378"/>
      <c r="I97" s="370"/>
      <c r="J97" s="378"/>
      <c r="K97" s="362"/>
      <c r="L97" s="369"/>
    </row>
    <row r="98" spans="1:12" ht="57.6" outlineLevel="1" x14ac:dyDescent="0.3">
      <c r="A98" s="363">
        <v>10</v>
      </c>
      <c r="B98" s="364" t="s">
        <v>1121</v>
      </c>
      <c r="C98" s="364" t="s">
        <v>264</v>
      </c>
      <c r="D98" s="366"/>
      <c r="E98" s="378"/>
      <c r="F98" s="378"/>
      <c r="G98" s="367"/>
      <c r="H98" s="378"/>
      <c r="I98" s="370"/>
      <c r="J98" s="378"/>
      <c r="K98" s="362"/>
      <c r="L98" s="369"/>
    </row>
    <row r="99" spans="1:12" ht="175.5" customHeight="1" outlineLevel="1" x14ac:dyDescent="0.3">
      <c r="A99" s="363">
        <v>11</v>
      </c>
      <c r="B99" s="364" t="s">
        <v>1122</v>
      </c>
      <c r="C99" s="364" t="s">
        <v>299</v>
      </c>
      <c r="D99" s="366"/>
      <c r="E99" s="378"/>
      <c r="F99" s="378"/>
      <c r="G99" s="367"/>
      <c r="H99" s="378"/>
      <c r="I99" s="370"/>
      <c r="J99" s="378"/>
      <c r="K99" s="362"/>
      <c r="L99" s="369"/>
    </row>
    <row r="100" spans="1:12" ht="86.4" outlineLevel="1" x14ac:dyDescent="0.3">
      <c r="A100" s="363">
        <f>A99+1</f>
        <v>12</v>
      </c>
      <c r="B100" s="364" t="s">
        <v>1123</v>
      </c>
      <c r="C100" s="364" t="s">
        <v>251</v>
      </c>
      <c r="D100" s="366"/>
      <c r="E100" s="378"/>
      <c r="F100" s="378"/>
      <c r="G100" s="367"/>
      <c r="H100" s="378"/>
      <c r="I100" s="370"/>
      <c r="J100" s="378"/>
      <c r="K100" s="362"/>
      <c r="L100" s="369"/>
    </row>
    <row r="101" spans="1:12" ht="72" outlineLevel="1" x14ac:dyDescent="0.3">
      <c r="A101" s="363">
        <f>A100+1</f>
        <v>13</v>
      </c>
      <c r="B101" s="364" t="s">
        <v>1124</v>
      </c>
      <c r="C101" s="364" t="s">
        <v>252</v>
      </c>
      <c r="D101" s="366"/>
      <c r="E101" s="378"/>
      <c r="F101" s="378"/>
      <c r="G101" s="367"/>
      <c r="H101" s="378"/>
      <c r="I101" s="370"/>
      <c r="J101" s="378"/>
      <c r="K101" s="362"/>
      <c r="L101" s="369"/>
    </row>
    <row r="102" spans="1:12" ht="72" outlineLevel="1" x14ac:dyDescent="0.3">
      <c r="A102" s="363">
        <f>A101+1</f>
        <v>14</v>
      </c>
      <c r="B102" s="364" t="s">
        <v>300</v>
      </c>
      <c r="C102" s="364" t="s">
        <v>261</v>
      </c>
      <c r="D102" s="366"/>
      <c r="E102" s="378"/>
      <c r="F102" s="378"/>
      <c r="G102" s="367"/>
      <c r="H102" s="378"/>
      <c r="I102" s="370"/>
      <c r="J102" s="378"/>
      <c r="K102" s="362"/>
      <c r="L102" s="369"/>
    </row>
    <row r="103" spans="1:12" ht="28.8" outlineLevel="1" x14ac:dyDescent="0.3">
      <c r="A103" s="363">
        <f>A102+1</f>
        <v>15</v>
      </c>
      <c r="B103" s="364" t="s">
        <v>1087</v>
      </c>
      <c r="C103" s="364" t="s">
        <v>1125</v>
      </c>
      <c r="D103" s="366"/>
      <c r="E103" s="378"/>
      <c r="F103" s="378"/>
      <c r="G103" s="367"/>
      <c r="H103" s="378"/>
      <c r="I103" s="370"/>
      <c r="J103" s="378"/>
      <c r="K103" s="362"/>
      <c r="L103" s="369"/>
    </row>
    <row r="104" spans="1:12" ht="43.2" outlineLevel="1" x14ac:dyDescent="0.3">
      <c r="A104" s="363">
        <f t="shared" ref="A104:A106" si="5">A103+1</f>
        <v>16</v>
      </c>
      <c r="B104" s="364" t="s">
        <v>1126</v>
      </c>
      <c r="C104" s="364" t="s">
        <v>301</v>
      </c>
      <c r="D104" s="366"/>
      <c r="E104" s="378"/>
      <c r="F104" s="378"/>
      <c r="G104" s="367"/>
      <c r="H104" s="378"/>
      <c r="I104" s="370"/>
      <c r="J104" s="378"/>
      <c r="K104" s="362"/>
      <c r="L104" s="369"/>
    </row>
    <row r="105" spans="1:12" ht="28.8" outlineLevel="1" x14ac:dyDescent="0.3">
      <c r="A105" s="363">
        <f t="shared" si="5"/>
        <v>17</v>
      </c>
      <c r="B105" s="364" t="s">
        <v>1127</v>
      </c>
      <c r="C105" s="364" t="s">
        <v>269</v>
      </c>
      <c r="D105" s="366"/>
      <c r="E105" s="378"/>
      <c r="F105" s="378"/>
      <c r="G105" s="367"/>
      <c r="H105" s="378"/>
      <c r="I105" s="370"/>
      <c r="J105" s="378"/>
      <c r="K105" s="362"/>
      <c r="L105" s="369"/>
    </row>
    <row r="106" spans="1:12" ht="28.8" outlineLevel="1" x14ac:dyDescent="0.3">
      <c r="A106" s="363">
        <f t="shared" si="5"/>
        <v>18</v>
      </c>
      <c r="B106" s="364" t="s">
        <v>256</v>
      </c>
      <c r="C106" s="364" t="s">
        <v>262</v>
      </c>
      <c r="D106" s="366"/>
      <c r="E106" s="378"/>
      <c r="F106" s="378"/>
      <c r="G106" s="367"/>
      <c r="H106" s="378"/>
      <c r="I106" s="370"/>
      <c r="J106" s="378"/>
      <c r="K106" s="362"/>
      <c r="L106" s="369"/>
    </row>
    <row r="107" spans="1:12" s="377" customFormat="1" x14ac:dyDescent="0.3">
      <c r="A107" s="357" t="s">
        <v>1128</v>
      </c>
      <c r="B107" s="372"/>
      <c r="C107" s="372"/>
      <c r="D107" s="374"/>
      <c r="E107" s="375"/>
      <c r="F107" s="375"/>
      <c r="G107" s="373"/>
      <c r="H107" s="375"/>
      <c r="I107" s="375"/>
      <c r="J107" s="375"/>
      <c r="K107" s="376"/>
      <c r="L107" s="373"/>
    </row>
    <row r="108" spans="1:12" ht="72" outlineLevel="1" x14ac:dyDescent="0.3">
      <c r="A108" s="363">
        <v>1</v>
      </c>
      <c r="B108" s="364" t="s">
        <v>1069</v>
      </c>
      <c r="C108" s="365" t="s">
        <v>240</v>
      </c>
      <c r="D108" s="366"/>
      <c r="E108" s="378"/>
      <c r="F108" s="378"/>
      <c r="G108" s="367"/>
      <c r="H108" s="378"/>
      <c r="I108" s="370"/>
      <c r="J108" s="378"/>
      <c r="K108" s="362"/>
      <c r="L108" s="369"/>
    </row>
    <row r="109" spans="1:12" ht="72" outlineLevel="1" x14ac:dyDescent="0.3">
      <c r="A109" s="363">
        <v>2</v>
      </c>
      <c r="B109" s="364" t="s">
        <v>1070</v>
      </c>
      <c r="C109" s="369" t="s">
        <v>238</v>
      </c>
      <c r="D109" s="366"/>
      <c r="E109" s="378"/>
      <c r="F109" s="378"/>
      <c r="G109" s="367"/>
      <c r="H109" s="378"/>
      <c r="I109" s="370"/>
      <c r="J109" s="378"/>
      <c r="K109" s="362"/>
      <c r="L109" s="369"/>
    </row>
    <row r="110" spans="1:12" ht="43.2" outlineLevel="1" x14ac:dyDescent="0.3">
      <c r="A110" s="363">
        <v>3</v>
      </c>
      <c r="B110" s="364" t="s">
        <v>1071</v>
      </c>
      <c r="C110" s="369" t="s">
        <v>1072</v>
      </c>
      <c r="D110" s="366"/>
      <c r="E110" s="378"/>
      <c r="F110" s="378"/>
      <c r="G110" s="367"/>
      <c r="H110" s="378"/>
      <c r="I110" s="370"/>
      <c r="J110" s="378"/>
      <c r="K110" s="362"/>
      <c r="L110" s="369"/>
    </row>
    <row r="111" spans="1:12" ht="115.2" outlineLevel="1" x14ac:dyDescent="0.3">
      <c r="A111" s="363">
        <v>4</v>
      </c>
      <c r="B111" s="364" t="s">
        <v>1073</v>
      </c>
      <c r="C111" s="369" t="s">
        <v>1074</v>
      </c>
      <c r="D111" s="366"/>
      <c r="E111" s="378"/>
      <c r="F111" s="378"/>
      <c r="G111" s="367"/>
      <c r="H111" s="378"/>
      <c r="I111" s="370"/>
      <c r="J111" s="378"/>
      <c r="K111" s="362"/>
      <c r="L111" s="369"/>
    </row>
    <row r="112" spans="1:12" ht="28.8" outlineLevel="1" x14ac:dyDescent="0.3">
      <c r="A112" s="363">
        <v>5</v>
      </c>
      <c r="B112" s="364" t="s">
        <v>2</v>
      </c>
      <c r="C112" s="369"/>
      <c r="D112" s="366"/>
      <c r="E112" s="378"/>
      <c r="F112" s="378"/>
      <c r="G112" s="367"/>
      <c r="H112" s="378"/>
      <c r="I112" s="370"/>
      <c r="J112" s="378"/>
      <c r="K112" s="362"/>
      <c r="L112" s="369"/>
    </row>
    <row r="113" spans="1:12" ht="43.2" outlineLevel="1" x14ac:dyDescent="0.3">
      <c r="A113" s="363">
        <v>6</v>
      </c>
      <c r="B113" s="364" t="s">
        <v>1129</v>
      </c>
      <c r="C113" s="364" t="s">
        <v>1130</v>
      </c>
      <c r="D113" s="366"/>
      <c r="E113" s="378"/>
      <c r="F113" s="378"/>
      <c r="G113" s="367"/>
      <c r="H113" s="378"/>
      <c r="I113" s="370"/>
      <c r="J113" s="378"/>
      <c r="K113" s="362"/>
      <c r="L113" s="369"/>
    </row>
    <row r="114" spans="1:12" ht="28.8" outlineLevel="1" x14ac:dyDescent="0.3">
      <c r="A114" s="363">
        <v>7</v>
      </c>
      <c r="B114" s="364" t="s">
        <v>1131</v>
      </c>
      <c r="C114" s="364"/>
      <c r="D114" s="366"/>
      <c r="E114" s="378"/>
      <c r="F114" s="378"/>
      <c r="G114" s="367"/>
      <c r="H114" s="378"/>
      <c r="I114" s="370"/>
      <c r="J114" s="378"/>
      <c r="K114" s="362"/>
      <c r="L114" s="369"/>
    </row>
    <row r="115" spans="1:12" ht="100.8" outlineLevel="1" x14ac:dyDescent="0.3">
      <c r="A115" s="363">
        <v>8</v>
      </c>
      <c r="B115" s="364" t="s">
        <v>1132</v>
      </c>
      <c r="C115" s="364" t="s">
        <v>1133</v>
      </c>
      <c r="D115" s="366"/>
      <c r="E115" s="378"/>
      <c r="F115" s="378"/>
      <c r="G115" s="367"/>
      <c r="H115" s="378"/>
      <c r="I115" s="370"/>
      <c r="J115" s="378"/>
      <c r="K115" s="362"/>
      <c r="L115" s="369"/>
    </row>
    <row r="116" spans="1:12" ht="28.8" outlineLevel="1" x14ac:dyDescent="0.3">
      <c r="A116" s="363">
        <v>9</v>
      </c>
      <c r="B116" s="371" t="s">
        <v>12</v>
      </c>
      <c r="C116" s="364" t="s">
        <v>239</v>
      </c>
      <c r="D116" s="366"/>
      <c r="E116" s="378"/>
      <c r="F116" s="378"/>
      <c r="G116" s="367"/>
      <c r="H116" s="378"/>
      <c r="I116" s="370"/>
      <c r="J116" s="378"/>
      <c r="K116" s="362"/>
      <c r="L116" s="369"/>
    </row>
    <row r="117" spans="1:12" ht="57.6" outlineLevel="1" x14ac:dyDescent="0.3">
      <c r="A117" s="363">
        <v>10</v>
      </c>
      <c r="B117" s="364" t="s">
        <v>1134</v>
      </c>
      <c r="C117" s="364" t="s">
        <v>302</v>
      </c>
      <c r="D117" s="366"/>
      <c r="E117" s="378"/>
      <c r="F117" s="378"/>
      <c r="G117" s="367"/>
      <c r="H117" s="378"/>
      <c r="I117" s="370"/>
      <c r="J117" s="378"/>
      <c r="K117" s="362"/>
      <c r="L117" s="369"/>
    </row>
    <row r="118" spans="1:12" ht="57.6" outlineLevel="1" x14ac:dyDescent="0.3">
      <c r="A118" s="363">
        <v>11</v>
      </c>
      <c r="B118" s="364" t="s">
        <v>1135</v>
      </c>
      <c r="C118" s="364" t="s">
        <v>303</v>
      </c>
      <c r="D118" s="366"/>
      <c r="E118" s="378"/>
      <c r="F118" s="378"/>
      <c r="G118" s="367"/>
      <c r="H118" s="378"/>
      <c r="I118" s="370"/>
      <c r="J118" s="378"/>
      <c r="K118" s="362"/>
      <c r="L118" s="369"/>
    </row>
    <row r="119" spans="1:12" ht="43.2" outlineLevel="1" x14ac:dyDescent="0.3">
      <c r="A119" s="363">
        <f>A118+1</f>
        <v>12</v>
      </c>
      <c r="B119" s="364" t="s">
        <v>1136</v>
      </c>
      <c r="C119" s="364" t="s">
        <v>241</v>
      </c>
      <c r="D119" s="366"/>
      <c r="E119" s="378"/>
      <c r="F119" s="378"/>
      <c r="G119" s="367"/>
      <c r="H119" s="378"/>
      <c r="I119" s="370"/>
      <c r="J119" s="378"/>
      <c r="K119" s="362"/>
      <c r="L119" s="369"/>
    </row>
    <row r="120" spans="1:12" ht="28.8" outlineLevel="1" x14ac:dyDescent="0.3">
      <c r="A120" s="363">
        <f>A119+1</f>
        <v>13</v>
      </c>
      <c r="B120" s="364" t="s">
        <v>1137</v>
      </c>
      <c r="C120" s="364" t="s">
        <v>304</v>
      </c>
      <c r="D120" s="366"/>
      <c r="E120" s="378"/>
      <c r="F120" s="378"/>
      <c r="G120" s="367"/>
      <c r="H120" s="378"/>
      <c r="I120" s="370"/>
      <c r="J120" s="378"/>
      <c r="K120" s="362"/>
      <c r="L120" s="369"/>
    </row>
    <row r="121" spans="1:12" ht="28.8" outlineLevel="1" x14ac:dyDescent="0.3">
      <c r="A121" s="363">
        <f t="shared" ref="A121:A122" si="6">A120+1</f>
        <v>14</v>
      </c>
      <c r="B121" s="364" t="s">
        <v>256</v>
      </c>
      <c r="C121" s="364" t="s">
        <v>306</v>
      </c>
      <c r="D121" s="366"/>
      <c r="E121" s="378"/>
      <c r="F121" s="378"/>
      <c r="G121" s="367"/>
      <c r="H121" s="378"/>
      <c r="I121" s="370"/>
      <c r="J121" s="378"/>
      <c r="K121" s="362"/>
      <c r="L121" s="369"/>
    </row>
    <row r="122" spans="1:12" ht="28.8" outlineLevel="1" x14ac:dyDescent="0.3">
      <c r="A122" s="363">
        <f t="shared" si="6"/>
        <v>15</v>
      </c>
      <c r="B122" s="364" t="s">
        <v>1138</v>
      </c>
      <c r="C122" s="364" t="s">
        <v>1139</v>
      </c>
      <c r="D122" s="366"/>
      <c r="E122" s="378"/>
      <c r="F122" s="378"/>
      <c r="G122" s="367"/>
      <c r="H122" s="378"/>
      <c r="I122" s="370"/>
      <c r="J122" s="378"/>
      <c r="K122" s="362"/>
      <c r="L122" s="369"/>
    </row>
    <row r="123" spans="1:12" s="387" customFormat="1" x14ac:dyDescent="0.3">
      <c r="A123" s="357" t="s">
        <v>1140</v>
      </c>
      <c r="B123" s="372"/>
      <c r="C123" s="372"/>
      <c r="D123" s="374"/>
      <c r="E123" s="375"/>
      <c r="F123" s="375"/>
      <c r="G123" s="373"/>
      <c r="H123" s="375"/>
      <c r="I123" s="375"/>
      <c r="J123" s="375"/>
      <c r="K123" s="376"/>
      <c r="L123" s="373"/>
    </row>
    <row r="124" spans="1:12" ht="72" outlineLevel="1" x14ac:dyDescent="0.3">
      <c r="A124" s="363">
        <v>1</v>
      </c>
      <c r="B124" s="364" t="s">
        <v>1069</v>
      </c>
      <c r="C124" s="365" t="s">
        <v>240</v>
      </c>
      <c r="D124" s="366"/>
      <c r="E124" s="363"/>
      <c r="F124" s="363"/>
      <c r="G124" s="367"/>
      <c r="H124" s="363"/>
      <c r="I124" s="370"/>
      <c r="J124" s="363"/>
      <c r="K124" s="362"/>
      <c r="L124" s="369"/>
    </row>
    <row r="125" spans="1:12" ht="72" outlineLevel="1" x14ac:dyDescent="0.3">
      <c r="A125" s="363">
        <v>2</v>
      </c>
      <c r="B125" s="364" t="s">
        <v>1070</v>
      </c>
      <c r="C125" s="369" t="s">
        <v>238</v>
      </c>
      <c r="D125" s="366"/>
      <c r="E125" s="363"/>
      <c r="F125" s="363"/>
      <c r="G125" s="367"/>
      <c r="H125" s="363"/>
      <c r="I125" s="370"/>
      <c r="J125" s="363"/>
      <c r="K125" s="362"/>
      <c r="L125" s="369"/>
    </row>
    <row r="126" spans="1:12" ht="43.2" outlineLevel="1" x14ac:dyDescent="0.3">
      <c r="A126" s="363">
        <v>3</v>
      </c>
      <c r="B126" s="364" t="s">
        <v>1071</v>
      </c>
      <c r="C126" s="369" t="s">
        <v>1072</v>
      </c>
      <c r="D126" s="366"/>
      <c r="E126" s="363"/>
      <c r="F126" s="363"/>
      <c r="G126" s="367"/>
      <c r="H126" s="363"/>
      <c r="I126" s="370"/>
      <c r="J126" s="363"/>
      <c r="K126" s="362"/>
      <c r="L126" s="369"/>
    </row>
    <row r="127" spans="1:12" ht="115.2" outlineLevel="1" x14ac:dyDescent="0.3">
      <c r="A127" s="363">
        <v>4</v>
      </c>
      <c r="B127" s="364" t="s">
        <v>1073</v>
      </c>
      <c r="C127" s="369" t="s">
        <v>1074</v>
      </c>
      <c r="D127" s="366"/>
      <c r="E127" s="363"/>
      <c r="F127" s="363"/>
      <c r="G127" s="367"/>
      <c r="H127" s="363"/>
      <c r="I127" s="370"/>
      <c r="J127" s="363"/>
      <c r="K127" s="362"/>
      <c r="L127" s="369"/>
    </row>
    <row r="128" spans="1:12" ht="28.8" outlineLevel="1" x14ac:dyDescent="0.3">
      <c r="A128" s="363">
        <v>5</v>
      </c>
      <c r="B128" s="364" t="s">
        <v>2</v>
      </c>
      <c r="C128" s="369"/>
      <c r="D128" s="366"/>
      <c r="E128" s="363"/>
      <c r="F128" s="363"/>
      <c r="G128" s="367"/>
      <c r="H128" s="363"/>
      <c r="I128" s="370"/>
      <c r="J128" s="363"/>
      <c r="K128" s="362"/>
      <c r="L128" s="369"/>
    </row>
    <row r="129" spans="1:12" ht="43.2" outlineLevel="1" x14ac:dyDescent="0.3">
      <c r="A129" s="363">
        <v>6</v>
      </c>
      <c r="B129" s="364" t="s">
        <v>1141</v>
      </c>
      <c r="C129" s="369" t="s">
        <v>1142</v>
      </c>
      <c r="D129" s="366"/>
      <c r="E129" s="388"/>
      <c r="F129" s="388"/>
      <c r="G129" s="367"/>
      <c r="H129" s="388"/>
      <c r="I129" s="370"/>
      <c r="J129" s="388"/>
      <c r="K129" s="362"/>
      <c r="L129" s="369"/>
    </row>
    <row r="130" spans="1:12" ht="43.2" outlineLevel="1" x14ac:dyDescent="0.3">
      <c r="A130" s="363">
        <v>7</v>
      </c>
      <c r="B130" s="364" t="s">
        <v>1143</v>
      </c>
      <c r="C130" s="369" t="s">
        <v>1142</v>
      </c>
      <c r="D130" s="366"/>
      <c r="E130" s="388"/>
      <c r="F130" s="388"/>
      <c r="G130" s="367"/>
      <c r="H130" s="388"/>
      <c r="I130" s="370"/>
      <c r="J130" s="388"/>
      <c r="K130" s="362"/>
      <c r="L130" s="369"/>
    </row>
    <row r="131" spans="1:12" ht="43.2" outlineLevel="1" x14ac:dyDescent="0.3">
      <c r="A131" s="363">
        <v>8</v>
      </c>
      <c r="B131" s="364" t="s">
        <v>1144</v>
      </c>
      <c r="C131" s="369" t="s">
        <v>1142</v>
      </c>
      <c r="D131" s="366"/>
      <c r="E131" s="388"/>
      <c r="F131" s="388"/>
      <c r="G131" s="367"/>
      <c r="H131" s="388"/>
      <c r="I131" s="370"/>
      <c r="J131" s="388"/>
      <c r="K131" s="362"/>
      <c r="L131" s="369"/>
    </row>
    <row r="132" spans="1:12" ht="57.6" outlineLevel="1" x14ac:dyDescent="0.3">
      <c r="A132" s="363">
        <f>A131+1</f>
        <v>9</v>
      </c>
      <c r="B132" s="364" t="s">
        <v>1145</v>
      </c>
      <c r="C132" s="369"/>
      <c r="D132" s="366"/>
      <c r="E132" s="388"/>
      <c r="F132" s="388"/>
      <c r="G132" s="367"/>
      <c r="H132" s="388"/>
      <c r="I132" s="370"/>
      <c r="J132" s="388"/>
      <c r="K132" s="362"/>
      <c r="L132" s="369"/>
    </row>
    <row r="133" spans="1:12" ht="43.2" outlineLevel="1" x14ac:dyDescent="0.3">
      <c r="A133" s="363">
        <v>10</v>
      </c>
      <c r="B133" s="364" t="s">
        <v>1146</v>
      </c>
      <c r="C133" s="369" t="s">
        <v>305</v>
      </c>
      <c r="D133" s="366"/>
      <c r="E133" s="388"/>
      <c r="F133" s="388"/>
      <c r="G133" s="367"/>
      <c r="H133" s="388"/>
      <c r="I133" s="370"/>
      <c r="J133" s="388"/>
      <c r="K133" s="362"/>
      <c r="L133" s="369"/>
    </row>
    <row r="134" spans="1:12" ht="28.8" outlineLevel="1" x14ac:dyDescent="0.3">
      <c r="A134" s="363">
        <v>11</v>
      </c>
      <c r="B134" s="364" t="s">
        <v>12</v>
      </c>
      <c r="C134" s="369" t="s">
        <v>239</v>
      </c>
      <c r="D134" s="366"/>
      <c r="E134" s="388"/>
      <c r="F134" s="388"/>
      <c r="G134" s="367"/>
      <c r="H134" s="388"/>
      <c r="I134" s="370"/>
      <c r="J134" s="388"/>
      <c r="K134" s="362"/>
      <c r="L134" s="369"/>
    </row>
    <row r="135" spans="1:12" ht="72" outlineLevel="1" x14ac:dyDescent="0.3">
      <c r="A135" s="363">
        <v>12</v>
      </c>
      <c r="B135" s="364" t="s">
        <v>1147</v>
      </c>
      <c r="C135" s="369" t="s">
        <v>302</v>
      </c>
      <c r="D135" s="366"/>
      <c r="E135" s="388"/>
      <c r="F135" s="388"/>
      <c r="G135" s="367"/>
      <c r="H135" s="388"/>
      <c r="I135" s="370"/>
      <c r="J135" s="388"/>
      <c r="K135" s="362"/>
      <c r="L135" s="369"/>
    </row>
    <row r="136" spans="1:12" ht="57.6" outlineLevel="1" x14ac:dyDescent="0.3">
      <c r="A136" s="363">
        <f>A135+1</f>
        <v>13</v>
      </c>
      <c r="B136" s="364" t="s">
        <v>1148</v>
      </c>
      <c r="C136" s="369" t="s">
        <v>303</v>
      </c>
      <c r="D136" s="366"/>
      <c r="E136" s="388"/>
      <c r="F136" s="388"/>
      <c r="G136" s="367"/>
      <c r="H136" s="388"/>
      <c r="I136" s="370"/>
      <c r="J136" s="388"/>
      <c r="K136" s="362"/>
      <c r="L136" s="369"/>
    </row>
    <row r="137" spans="1:12" ht="43.2" outlineLevel="1" x14ac:dyDescent="0.3">
      <c r="A137" s="363">
        <f>A136+1</f>
        <v>14</v>
      </c>
      <c r="B137" s="364" t="s">
        <v>1136</v>
      </c>
      <c r="C137" s="369" t="s">
        <v>241</v>
      </c>
      <c r="D137" s="366"/>
      <c r="E137" s="388"/>
      <c r="F137" s="388"/>
      <c r="G137" s="367"/>
      <c r="H137" s="388"/>
      <c r="I137" s="370"/>
      <c r="J137" s="388"/>
      <c r="K137" s="362"/>
      <c r="L137" s="369"/>
    </row>
    <row r="138" spans="1:12" ht="28.8" outlineLevel="1" x14ac:dyDescent="0.3">
      <c r="A138" s="363">
        <f t="shared" ref="A138:A139" si="7">A137+1</f>
        <v>15</v>
      </c>
      <c r="B138" s="364" t="s">
        <v>1137</v>
      </c>
      <c r="C138" s="364" t="s">
        <v>304</v>
      </c>
      <c r="D138" s="366"/>
      <c r="E138" s="388"/>
      <c r="F138" s="388"/>
      <c r="G138" s="367"/>
      <c r="H138" s="388"/>
      <c r="I138" s="370"/>
      <c r="J138" s="388"/>
      <c r="K138" s="362"/>
      <c r="L138" s="369"/>
    </row>
    <row r="139" spans="1:12" ht="28.8" outlineLevel="1" x14ac:dyDescent="0.3">
      <c r="A139" s="363">
        <f t="shared" si="7"/>
        <v>16</v>
      </c>
      <c r="B139" s="364" t="s">
        <v>256</v>
      </c>
      <c r="C139" s="369" t="s">
        <v>306</v>
      </c>
      <c r="D139" s="366"/>
      <c r="E139" s="388"/>
      <c r="F139" s="388"/>
      <c r="G139" s="367"/>
      <c r="H139" s="388"/>
      <c r="I139" s="370"/>
      <c r="J139" s="388"/>
      <c r="K139" s="362"/>
      <c r="L139" s="369"/>
    </row>
    <row r="140" spans="1:12" s="377" customFormat="1" x14ac:dyDescent="0.3">
      <c r="A140" s="357" t="s">
        <v>1149</v>
      </c>
      <c r="B140" s="372"/>
      <c r="C140" s="372"/>
      <c r="D140" s="374"/>
      <c r="E140" s="373"/>
      <c r="F140" s="373"/>
      <c r="G140" s="373"/>
      <c r="H140" s="373"/>
      <c r="I140" s="375"/>
      <c r="J140" s="373"/>
      <c r="K140" s="376"/>
      <c r="L140" s="373"/>
    </row>
    <row r="141" spans="1:12" ht="72" outlineLevel="1" x14ac:dyDescent="0.3">
      <c r="A141" s="363">
        <v>1</v>
      </c>
      <c r="B141" s="364" t="s">
        <v>1069</v>
      </c>
      <c r="C141" s="365" t="s">
        <v>237</v>
      </c>
      <c r="D141" s="366"/>
      <c r="E141" s="363"/>
      <c r="F141" s="363"/>
      <c r="G141" s="367"/>
      <c r="H141" s="363"/>
      <c r="I141" s="370"/>
      <c r="J141" s="363"/>
      <c r="K141" s="362"/>
      <c r="L141" s="369"/>
    </row>
    <row r="142" spans="1:12" ht="72" outlineLevel="1" x14ac:dyDescent="0.3">
      <c r="A142" s="363">
        <v>2</v>
      </c>
      <c r="B142" s="364" t="s">
        <v>1070</v>
      </c>
      <c r="C142" s="369" t="s">
        <v>238</v>
      </c>
      <c r="D142" s="366"/>
      <c r="E142" s="363"/>
      <c r="F142" s="363"/>
      <c r="G142" s="367"/>
      <c r="H142" s="363"/>
      <c r="I142" s="370"/>
      <c r="J142" s="363"/>
      <c r="K142" s="362"/>
      <c r="L142" s="369"/>
    </row>
    <row r="143" spans="1:12" ht="43.2" outlineLevel="1" x14ac:dyDescent="0.3">
      <c r="A143" s="363">
        <v>3</v>
      </c>
      <c r="B143" s="364" t="s">
        <v>1071</v>
      </c>
      <c r="C143" s="369" t="s">
        <v>1072</v>
      </c>
      <c r="D143" s="366"/>
      <c r="E143" s="363"/>
      <c r="F143" s="363"/>
      <c r="G143" s="367"/>
      <c r="H143" s="363"/>
      <c r="I143" s="370"/>
      <c r="J143" s="363"/>
      <c r="K143" s="362"/>
      <c r="L143" s="369"/>
    </row>
    <row r="144" spans="1:12" ht="115.2" outlineLevel="1" x14ac:dyDescent="0.3">
      <c r="A144" s="363">
        <v>4</v>
      </c>
      <c r="B144" s="364" t="s">
        <v>1073</v>
      </c>
      <c r="C144" s="369" t="s">
        <v>1074</v>
      </c>
      <c r="D144" s="366"/>
      <c r="E144" s="363"/>
      <c r="F144" s="363"/>
      <c r="G144" s="367"/>
      <c r="H144" s="363"/>
      <c r="I144" s="370"/>
      <c r="J144" s="363"/>
      <c r="K144" s="362"/>
      <c r="L144" s="369"/>
    </row>
    <row r="145" spans="1:12" ht="28.8" outlineLevel="1" x14ac:dyDescent="0.3">
      <c r="A145" s="363">
        <v>5</v>
      </c>
      <c r="B145" s="364" t="s">
        <v>103</v>
      </c>
      <c r="C145" s="369"/>
      <c r="D145" s="366"/>
      <c r="E145" s="388"/>
      <c r="F145" s="388"/>
      <c r="G145" s="367"/>
      <c r="H145" s="388"/>
      <c r="I145" s="370"/>
      <c r="J145" s="388"/>
      <c r="K145" s="362"/>
      <c r="L145" s="369"/>
    </row>
    <row r="146" spans="1:12" ht="72" outlineLevel="1" x14ac:dyDescent="0.3">
      <c r="A146" s="363">
        <v>6</v>
      </c>
      <c r="B146" s="364" t="s">
        <v>1150</v>
      </c>
      <c r="C146" s="369" t="s">
        <v>1151</v>
      </c>
      <c r="D146" s="366"/>
      <c r="E146" s="388"/>
      <c r="F146" s="388"/>
      <c r="G146" s="367"/>
      <c r="H146" s="388"/>
      <c r="I146" s="370"/>
      <c r="J146" s="388"/>
      <c r="K146" s="362"/>
      <c r="L146" s="369"/>
    </row>
    <row r="147" spans="1:12" ht="57.6" outlineLevel="1" x14ac:dyDescent="0.3">
      <c r="A147" s="363">
        <v>7</v>
      </c>
      <c r="B147" s="364" t="s">
        <v>1152</v>
      </c>
      <c r="C147" s="369" t="s">
        <v>1153</v>
      </c>
      <c r="D147" s="366"/>
      <c r="E147" s="388"/>
      <c r="F147" s="388"/>
      <c r="G147" s="367"/>
      <c r="H147" s="388"/>
      <c r="I147" s="370"/>
      <c r="J147" s="388"/>
      <c r="K147" s="362"/>
      <c r="L147" s="369"/>
    </row>
    <row r="148" spans="1:12" ht="72" outlineLevel="1" x14ac:dyDescent="0.3">
      <c r="A148" s="363">
        <v>8</v>
      </c>
      <c r="B148" s="364" t="s">
        <v>1154</v>
      </c>
      <c r="C148" s="369"/>
      <c r="D148" s="366"/>
      <c r="E148" s="388"/>
      <c r="F148" s="388"/>
      <c r="G148" s="367"/>
      <c r="H148" s="388"/>
      <c r="I148" s="370"/>
      <c r="J148" s="388"/>
      <c r="K148" s="362"/>
      <c r="L148" s="369"/>
    </row>
    <row r="149" spans="1:12" ht="43.2" outlineLevel="1" collapsed="1" x14ac:dyDescent="0.3">
      <c r="A149" s="363">
        <v>9</v>
      </c>
      <c r="B149" s="364" t="s">
        <v>1146</v>
      </c>
      <c r="C149" s="369"/>
      <c r="D149" s="366"/>
      <c r="E149" s="388"/>
      <c r="F149" s="388"/>
      <c r="G149" s="367"/>
      <c r="H149" s="388"/>
      <c r="I149" s="370"/>
      <c r="J149" s="388"/>
      <c r="K149" s="362"/>
      <c r="L149" s="369"/>
    </row>
    <row r="150" spans="1:12" ht="57.6" outlineLevel="1" collapsed="1" x14ac:dyDescent="0.3">
      <c r="A150" s="363">
        <v>10</v>
      </c>
      <c r="B150" s="364" t="s">
        <v>1155</v>
      </c>
      <c r="C150" s="369" t="s">
        <v>1153</v>
      </c>
      <c r="D150" s="366"/>
      <c r="E150" s="388"/>
      <c r="F150" s="388"/>
      <c r="G150" s="367"/>
      <c r="H150" s="388"/>
      <c r="I150" s="370"/>
      <c r="J150" s="388"/>
      <c r="K150" s="362"/>
      <c r="L150" s="369"/>
    </row>
    <row r="151" spans="1:12" ht="72" outlineLevel="1" x14ac:dyDescent="0.3">
      <c r="A151" s="363">
        <v>11</v>
      </c>
      <c r="B151" s="364" t="s">
        <v>1147</v>
      </c>
      <c r="C151" s="369"/>
      <c r="D151" s="366"/>
      <c r="E151" s="388"/>
      <c r="F151" s="388"/>
      <c r="G151" s="367"/>
      <c r="H151" s="388"/>
      <c r="I151" s="370"/>
      <c r="J151" s="388"/>
      <c r="K151" s="362"/>
      <c r="L151" s="369"/>
    </row>
    <row r="152" spans="1:12" ht="43.2" outlineLevel="1" x14ac:dyDescent="0.3">
      <c r="A152" s="363">
        <v>12</v>
      </c>
      <c r="B152" s="364" t="s">
        <v>1136</v>
      </c>
      <c r="C152" s="369" t="s">
        <v>1156</v>
      </c>
      <c r="D152" s="366"/>
      <c r="E152" s="388"/>
      <c r="F152" s="388"/>
      <c r="G152" s="367"/>
      <c r="H152" s="388"/>
      <c r="I152" s="370"/>
      <c r="J152" s="388"/>
      <c r="K152" s="362"/>
      <c r="L152" s="369"/>
    </row>
    <row r="153" spans="1:12" ht="28.8" outlineLevel="1" x14ac:dyDescent="0.3">
      <c r="A153" s="363">
        <v>13</v>
      </c>
      <c r="B153" s="364" t="s">
        <v>1157</v>
      </c>
      <c r="C153" s="369" t="s">
        <v>1158</v>
      </c>
      <c r="D153" s="366"/>
      <c r="E153" s="388"/>
      <c r="F153" s="388"/>
      <c r="G153" s="367"/>
      <c r="H153" s="388"/>
      <c r="I153" s="370"/>
      <c r="J153" s="388"/>
      <c r="K153" s="362"/>
      <c r="L153" s="386"/>
    </row>
    <row r="154" spans="1:12" ht="57.6" outlineLevel="1" x14ac:dyDescent="0.3">
      <c r="A154" s="363">
        <v>14</v>
      </c>
      <c r="B154" s="364" t="s">
        <v>1159</v>
      </c>
      <c r="C154" s="369" t="s">
        <v>1158</v>
      </c>
      <c r="D154" s="366"/>
      <c r="E154" s="389"/>
      <c r="F154" s="389"/>
      <c r="G154" s="367"/>
      <c r="H154" s="389"/>
      <c r="I154" s="370"/>
      <c r="J154" s="389"/>
      <c r="K154" s="362"/>
      <c r="L154" s="369"/>
    </row>
    <row r="155" spans="1:12" s="377" customFormat="1" x14ac:dyDescent="0.3">
      <c r="A155" s="357" t="s">
        <v>1160</v>
      </c>
      <c r="B155" s="372"/>
      <c r="C155" s="372"/>
      <c r="D155" s="374"/>
      <c r="E155" s="373"/>
      <c r="F155" s="373"/>
      <c r="G155" s="373"/>
      <c r="H155" s="373"/>
      <c r="I155" s="375"/>
      <c r="J155" s="373"/>
      <c r="K155" s="376"/>
      <c r="L155" s="373"/>
    </row>
    <row r="156" spans="1:12" ht="72" outlineLevel="1" x14ac:dyDescent="0.3">
      <c r="A156" s="363">
        <v>1</v>
      </c>
      <c r="B156" s="364" t="s">
        <v>1069</v>
      </c>
      <c r="C156" s="365" t="s">
        <v>237</v>
      </c>
      <c r="D156" s="366"/>
      <c r="E156" s="363"/>
      <c r="F156" s="363"/>
      <c r="G156" s="367"/>
      <c r="H156" s="363"/>
      <c r="I156" s="370"/>
      <c r="J156" s="363"/>
      <c r="K156" s="362"/>
      <c r="L156" s="369"/>
    </row>
    <row r="157" spans="1:12" ht="72" outlineLevel="1" x14ac:dyDescent="0.3">
      <c r="A157" s="363">
        <v>2</v>
      </c>
      <c r="B157" s="364" t="s">
        <v>1070</v>
      </c>
      <c r="C157" s="369" t="s">
        <v>238</v>
      </c>
      <c r="D157" s="366"/>
      <c r="E157" s="363"/>
      <c r="F157" s="363"/>
      <c r="G157" s="367"/>
      <c r="H157" s="363"/>
      <c r="I157" s="370"/>
      <c r="J157" s="363"/>
      <c r="K157" s="362"/>
      <c r="L157" s="369"/>
    </row>
    <row r="158" spans="1:12" ht="43.2" outlineLevel="1" x14ac:dyDescent="0.3">
      <c r="A158" s="363">
        <v>3</v>
      </c>
      <c r="B158" s="364" t="s">
        <v>1071</v>
      </c>
      <c r="C158" s="369" t="s">
        <v>1072</v>
      </c>
      <c r="D158" s="366"/>
      <c r="E158" s="363"/>
      <c r="F158" s="363"/>
      <c r="G158" s="367"/>
      <c r="H158" s="363"/>
      <c r="I158" s="370"/>
      <c r="J158" s="363"/>
      <c r="K158" s="362"/>
      <c r="L158" s="369"/>
    </row>
    <row r="159" spans="1:12" ht="115.2" outlineLevel="1" x14ac:dyDescent="0.3">
      <c r="A159" s="363">
        <v>4</v>
      </c>
      <c r="B159" s="364" t="s">
        <v>1073</v>
      </c>
      <c r="C159" s="369" t="s">
        <v>1074</v>
      </c>
      <c r="D159" s="366"/>
      <c r="E159" s="363"/>
      <c r="F159" s="363"/>
      <c r="G159" s="367"/>
      <c r="H159" s="363"/>
      <c r="I159" s="370"/>
      <c r="J159" s="363"/>
      <c r="K159" s="362"/>
      <c r="L159" s="386"/>
    </row>
    <row r="160" spans="1:12" ht="43.2" outlineLevel="1" x14ac:dyDescent="0.3">
      <c r="A160" s="363">
        <v>5</v>
      </c>
      <c r="B160" s="364" t="s">
        <v>1161</v>
      </c>
      <c r="C160" s="369" t="s">
        <v>1162</v>
      </c>
      <c r="D160" s="366"/>
      <c r="E160" s="388"/>
      <c r="F160" s="388"/>
      <c r="G160" s="367"/>
      <c r="H160" s="388"/>
      <c r="I160" s="370"/>
      <c r="J160" s="388"/>
      <c r="K160" s="362"/>
      <c r="L160" s="386"/>
    </row>
    <row r="161" spans="1:12" ht="43.2" outlineLevel="1" x14ac:dyDescent="0.3">
      <c r="A161" s="363">
        <v>6</v>
      </c>
      <c r="B161" s="364" t="s">
        <v>1163</v>
      </c>
      <c r="C161" s="369" t="s">
        <v>242</v>
      </c>
      <c r="D161" s="366"/>
      <c r="E161" s="389"/>
      <c r="F161" s="389"/>
      <c r="G161" s="367"/>
      <c r="H161" s="389"/>
      <c r="I161" s="370"/>
      <c r="J161" s="389"/>
      <c r="K161" s="362"/>
      <c r="L161" s="369"/>
    </row>
    <row r="162" spans="1:12" ht="43.2" outlineLevel="1" x14ac:dyDescent="0.3">
      <c r="A162" s="363">
        <v>7</v>
      </c>
      <c r="B162" s="364" t="s">
        <v>1164</v>
      </c>
      <c r="C162" s="365" t="s">
        <v>1162</v>
      </c>
      <c r="D162" s="366"/>
      <c r="E162" s="390"/>
      <c r="F162" s="390"/>
      <c r="G162" s="367"/>
      <c r="H162" s="390"/>
      <c r="I162" s="370"/>
      <c r="J162" s="390"/>
      <c r="K162" s="362"/>
      <c r="L162" s="369"/>
    </row>
    <row r="163" spans="1:12" s="377" customFormat="1" x14ac:dyDescent="0.3">
      <c r="A163" s="357" t="s">
        <v>1165</v>
      </c>
      <c r="B163" s="372"/>
      <c r="C163" s="372"/>
      <c r="D163" s="374"/>
      <c r="E163" s="373"/>
      <c r="F163" s="373"/>
      <c r="G163" s="373"/>
      <c r="H163" s="373"/>
      <c r="I163" s="375"/>
      <c r="J163" s="373"/>
      <c r="K163" s="376"/>
      <c r="L163" s="373"/>
    </row>
    <row r="164" spans="1:12" ht="72" outlineLevel="1" x14ac:dyDescent="0.3">
      <c r="A164" s="363">
        <v>1</v>
      </c>
      <c r="B164" s="364" t="s">
        <v>1069</v>
      </c>
      <c r="C164" s="365" t="s">
        <v>237</v>
      </c>
      <c r="D164" s="366"/>
      <c r="E164" s="363"/>
      <c r="F164" s="363"/>
      <c r="G164" s="367"/>
      <c r="H164" s="363"/>
      <c r="I164" s="391"/>
      <c r="J164" s="363"/>
      <c r="K164" s="362"/>
      <c r="L164" s="392"/>
    </row>
    <row r="165" spans="1:12" ht="72" outlineLevel="1" x14ac:dyDescent="0.3">
      <c r="A165" s="363">
        <v>2</v>
      </c>
      <c r="B165" s="364" t="s">
        <v>1070</v>
      </c>
      <c r="C165" s="369" t="s">
        <v>238</v>
      </c>
      <c r="D165" s="366"/>
      <c r="E165" s="363"/>
      <c r="F165" s="363"/>
      <c r="G165" s="367"/>
      <c r="H165" s="363"/>
      <c r="I165" s="391"/>
      <c r="J165" s="363"/>
      <c r="K165" s="362"/>
      <c r="L165" s="392"/>
    </row>
    <row r="166" spans="1:12" ht="43.2" outlineLevel="1" x14ac:dyDescent="0.3">
      <c r="A166" s="363">
        <v>3</v>
      </c>
      <c r="B166" s="364" t="s">
        <v>1071</v>
      </c>
      <c r="C166" s="369" t="s">
        <v>1072</v>
      </c>
      <c r="D166" s="366"/>
      <c r="E166" s="363"/>
      <c r="F166" s="363"/>
      <c r="G166" s="367"/>
      <c r="H166" s="363"/>
      <c r="I166" s="391"/>
      <c r="J166" s="363"/>
      <c r="K166" s="362"/>
      <c r="L166" s="392"/>
    </row>
    <row r="167" spans="1:12" ht="115.2" outlineLevel="1" x14ac:dyDescent="0.3">
      <c r="A167" s="363">
        <v>4</v>
      </c>
      <c r="B167" s="364" t="s">
        <v>1073</v>
      </c>
      <c r="C167" s="369" t="s">
        <v>1074</v>
      </c>
      <c r="D167" s="366"/>
      <c r="E167" s="363"/>
      <c r="F167" s="363"/>
      <c r="G167" s="367"/>
      <c r="H167" s="363"/>
      <c r="I167" s="391"/>
      <c r="J167" s="363"/>
      <c r="K167" s="362"/>
      <c r="L167" s="392"/>
    </row>
    <row r="168" spans="1:12" ht="28.8" outlineLevel="1" x14ac:dyDescent="0.3">
      <c r="A168" s="363">
        <v>5</v>
      </c>
      <c r="B168" s="364" t="s">
        <v>103</v>
      </c>
      <c r="C168" s="369"/>
      <c r="D168" s="366"/>
      <c r="E168" s="363"/>
      <c r="F168" s="363"/>
      <c r="G168" s="367"/>
      <c r="H168" s="363"/>
      <c r="I168" s="391"/>
      <c r="J168" s="363"/>
      <c r="K168" s="362"/>
      <c r="L168" s="392"/>
    </row>
    <row r="169" spans="1:12" ht="72" outlineLevel="1" x14ac:dyDescent="0.3">
      <c r="A169" s="363">
        <v>6</v>
      </c>
      <c r="B169" s="393" t="s">
        <v>1166</v>
      </c>
      <c r="C169" s="369" t="s">
        <v>1167</v>
      </c>
      <c r="D169" s="366"/>
      <c r="E169" s="363"/>
      <c r="F169" s="363"/>
      <c r="G169" s="367"/>
      <c r="H169" s="363"/>
      <c r="I169" s="391"/>
      <c r="J169" s="363"/>
      <c r="K169" s="362"/>
      <c r="L169" s="392"/>
    </row>
    <row r="170" spans="1:12" ht="129.6" outlineLevel="1" x14ac:dyDescent="0.3">
      <c r="A170" s="363">
        <v>7</v>
      </c>
      <c r="B170" s="394" t="s">
        <v>1168</v>
      </c>
      <c r="C170" s="369" t="s">
        <v>1169</v>
      </c>
      <c r="D170" s="366"/>
      <c r="E170" s="363"/>
      <c r="F170" s="363"/>
      <c r="G170" s="367"/>
      <c r="H170" s="363"/>
      <c r="I170" s="391"/>
      <c r="J170" s="363"/>
      <c r="K170" s="362"/>
      <c r="L170" s="392"/>
    </row>
    <row r="171" spans="1:12" ht="43.2" outlineLevel="1" x14ac:dyDescent="0.3">
      <c r="A171" s="363">
        <v>8</v>
      </c>
      <c r="B171" s="394" t="s">
        <v>1170</v>
      </c>
      <c r="C171" s="369" t="s">
        <v>1171</v>
      </c>
      <c r="D171" s="366"/>
      <c r="E171" s="367"/>
      <c r="F171" s="367"/>
      <c r="G171" s="367"/>
      <c r="H171" s="367"/>
      <c r="I171" s="391"/>
      <c r="J171" s="367"/>
      <c r="K171" s="362"/>
      <c r="L171" s="395"/>
    </row>
    <row r="172" spans="1:12" ht="57.6" outlineLevel="1" collapsed="1" x14ac:dyDescent="0.3">
      <c r="A172" s="363">
        <v>9</v>
      </c>
      <c r="B172" s="394" t="s">
        <v>1172</v>
      </c>
      <c r="C172" s="369" t="s">
        <v>1173</v>
      </c>
      <c r="D172" s="366"/>
      <c r="E172" s="367"/>
      <c r="F172" s="367"/>
      <c r="G172" s="367"/>
      <c r="H172" s="367"/>
      <c r="I172" s="391"/>
      <c r="J172" s="367"/>
      <c r="K172" s="362"/>
      <c r="L172" s="392"/>
    </row>
    <row r="173" spans="1:12" ht="43.2" outlineLevel="1" collapsed="1" x14ac:dyDescent="0.3">
      <c r="A173" s="363">
        <v>10</v>
      </c>
      <c r="B173" s="364" t="s">
        <v>1146</v>
      </c>
      <c r="C173" s="369"/>
      <c r="D173" s="366"/>
      <c r="E173" s="367"/>
      <c r="F173" s="367"/>
      <c r="G173" s="367"/>
      <c r="H173" s="367"/>
      <c r="I173" s="391"/>
      <c r="J173" s="367"/>
      <c r="K173" s="362"/>
      <c r="L173" s="392"/>
    </row>
    <row r="174" spans="1:12" ht="57.6" outlineLevel="1" x14ac:dyDescent="0.3">
      <c r="A174" s="363">
        <v>11</v>
      </c>
      <c r="B174" s="364" t="s">
        <v>1155</v>
      </c>
      <c r="C174" s="369" t="s">
        <v>1167</v>
      </c>
      <c r="D174" s="366"/>
      <c r="E174" s="367"/>
      <c r="F174" s="367"/>
      <c r="G174" s="367"/>
      <c r="H174" s="367"/>
      <c r="I174" s="391"/>
      <c r="J174" s="367"/>
      <c r="K174" s="362"/>
      <c r="L174" s="392"/>
    </row>
    <row r="175" spans="1:12" ht="72" outlineLevel="1" x14ac:dyDescent="0.3">
      <c r="A175" s="363">
        <v>12</v>
      </c>
      <c r="B175" s="364" t="s">
        <v>1147</v>
      </c>
      <c r="C175" s="369"/>
      <c r="D175" s="366"/>
      <c r="E175" s="367"/>
      <c r="F175" s="367"/>
      <c r="G175" s="367"/>
      <c r="H175" s="367"/>
      <c r="I175" s="391"/>
      <c r="J175" s="367"/>
      <c r="K175" s="362"/>
      <c r="L175" s="392"/>
    </row>
    <row r="176" spans="1:12" ht="43.2" outlineLevel="1" x14ac:dyDescent="0.3">
      <c r="A176" s="363">
        <v>13</v>
      </c>
      <c r="B176" s="364" t="s">
        <v>1136</v>
      </c>
      <c r="C176" s="369" t="s">
        <v>1156</v>
      </c>
      <c r="D176" s="366"/>
      <c r="E176" s="367"/>
      <c r="F176" s="367"/>
      <c r="G176" s="367"/>
      <c r="H176" s="367"/>
      <c r="I176" s="391"/>
      <c r="J176" s="367"/>
      <c r="K176" s="362"/>
      <c r="L176" s="392"/>
    </row>
    <row r="177" spans="1:12" ht="57.6" outlineLevel="1" x14ac:dyDescent="0.3">
      <c r="A177" s="363">
        <v>14</v>
      </c>
      <c r="B177" s="364" t="s">
        <v>1174</v>
      </c>
      <c r="C177" s="396" t="s">
        <v>1175</v>
      </c>
      <c r="D177" s="366"/>
      <c r="E177" s="367"/>
      <c r="F177" s="367"/>
      <c r="G177" s="367"/>
      <c r="H177" s="367"/>
      <c r="I177" s="391"/>
      <c r="J177" s="367"/>
      <c r="K177" s="362"/>
      <c r="L177" s="392"/>
    </row>
    <row r="178" spans="1:12" ht="57.6" outlineLevel="1" x14ac:dyDescent="0.3">
      <c r="A178" s="363">
        <v>15</v>
      </c>
      <c r="B178" s="364" t="s">
        <v>1159</v>
      </c>
      <c r="C178" s="396" t="s">
        <v>1167</v>
      </c>
      <c r="D178" s="366"/>
      <c r="E178" s="367"/>
      <c r="F178" s="367"/>
      <c r="G178" s="367"/>
      <c r="H178" s="367"/>
      <c r="I178" s="391"/>
      <c r="J178" s="367"/>
      <c r="K178" s="397"/>
      <c r="L178" s="392"/>
    </row>
    <row r="179" spans="1:12" x14ac:dyDescent="0.3">
      <c r="A179" s="345"/>
      <c r="B179" s="398"/>
      <c r="C179" s="398"/>
      <c r="L179" s="401"/>
    </row>
    <row r="180" spans="1:12" x14ac:dyDescent="0.3">
      <c r="A180" s="345"/>
      <c r="B180" s="347"/>
      <c r="C180" s="400"/>
      <c r="L180" s="401"/>
    </row>
    <row r="181" spans="1:12" x14ac:dyDescent="0.3">
      <c r="A181" s="345"/>
      <c r="B181" s="347"/>
      <c r="C181" s="400"/>
      <c r="L181" s="401"/>
    </row>
    <row r="182" spans="1:12" x14ac:dyDescent="0.3">
      <c r="A182" s="345"/>
      <c r="B182" s="402"/>
      <c r="C182" s="311"/>
      <c r="L182" s="401"/>
    </row>
    <row r="183" spans="1:12" x14ac:dyDescent="0.3">
      <c r="A183" s="345"/>
      <c r="B183" s="347"/>
      <c r="C183" s="400"/>
      <c r="L183" s="401"/>
    </row>
    <row r="184" spans="1:12" x14ac:dyDescent="0.3">
      <c r="A184" s="345"/>
      <c r="B184" s="347"/>
      <c r="C184" s="400"/>
      <c r="L184" s="401"/>
    </row>
    <row r="185" spans="1:12" x14ac:dyDescent="0.3">
      <c r="A185" s="345"/>
      <c r="B185" s="347"/>
      <c r="C185" s="400"/>
      <c r="L185" s="401"/>
    </row>
    <row r="186" spans="1:12" x14ac:dyDescent="0.3">
      <c r="A186" s="345"/>
      <c r="B186" s="347"/>
      <c r="C186" s="400"/>
      <c r="L186" s="401"/>
    </row>
    <row r="187" spans="1:12" x14ac:dyDescent="0.3">
      <c r="A187" s="345"/>
      <c r="B187" s="347"/>
      <c r="C187" s="400"/>
      <c r="L187" s="401"/>
    </row>
    <row r="188" spans="1:12" x14ac:dyDescent="0.3">
      <c r="A188" s="345"/>
      <c r="B188" s="403"/>
      <c r="C188" s="404"/>
      <c r="L188" s="401"/>
    </row>
    <row r="189" spans="1:12" x14ac:dyDescent="0.3">
      <c r="A189" s="345"/>
      <c r="B189" s="347"/>
      <c r="C189" s="400"/>
      <c r="L189" s="401"/>
    </row>
    <row r="190" spans="1:12" x14ac:dyDescent="0.3">
      <c r="A190" s="345"/>
      <c r="B190" s="347"/>
      <c r="C190" s="400"/>
      <c r="L190" s="401"/>
    </row>
    <row r="191" spans="1:12" x14ac:dyDescent="0.3">
      <c r="A191" s="345"/>
      <c r="B191" s="398"/>
      <c r="L191" s="401"/>
    </row>
    <row r="192" spans="1:12" x14ac:dyDescent="0.3">
      <c r="A192" s="345"/>
      <c r="B192" s="398"/>
      <c r="L192" s="401"/>
    </row>
    <row r="193" spans="1:12" x14ac:dyDescent="0.3">
      <c r="A193" s="345"/>
      <c r="B193" s="398"/>
      <c r="L193" s="401"/>
    </row>
    <row r="194" spans="1:12" collapsed="1" x14ac:dyDescent="0.3">
      <c r="A194" s="345"/>
      <c r="B194" s="398"/>
      <c r="L194" s="401"/>
    </row>
    <row r="195" spans="1:12" collapsed="1" x14ac:dyDescent="0.3">
      <c r="A195" s="345"/>
      <c r="B195" s="398"/>
      <c r="L195" s="401"/>
    </row>
    <row r="196" spans="1:12" x14ac:dyDescent="0.3">
      <c r="A196" s="345"/>
      <c r="B196" s="398"/>
      <c r="L196" s="405"/>
    </row>
    <row r="197" spans="1:12" x14ac:dyDescent="0.3">
      <c r="A197" s="345"/>
      <c r="B197" s="398"/>
      <c r="L197" s="401"/>
    </row>
    <row r="198" spans="1:12" x14ac:dyDescent="0.3">
      <c r="A198" s="345"/>
      <c r="B198" s="403"/>
      <c r="C198" s="404"/>
      <c r="L198" s="401"/>
    </row>
    <row r="199" spans="1:12" x14ac:dyDescent="0.3">
      <c r="A199" s="345"/>
      <c r="B199" s="347"/>
      <c r="C199" s="400"/>
      <c r="L199" s="401"/>
    </row>
    <row r="200" spans="1:12" x14ac:dyDescent="0.3">
      <c r="A200" s="345"/>
      <c r="B200" s="347"/>
      <c r="C200" s="400"/>
      <c r="L200" s="401"/>
    </row>
    <row r="201" spans="1:12" x14ac:dyDescent="0.3">
      <c r="A201" s="345"/>
      <c r="B201" s="347"/>
      <c r="C201" s="400"/>
      <c r="L201" s="401"/>
    </row>
    <row r="202" spans="1:12" x14ac:dyDescent="0.3">
      <c r="A202" s="345"/>
      <c r="B202" s="403"/>
      <c r="C202" s="404"/>
      <c r="L202" s="401"/>
    </row>
    <row r="203" spans="1:12" x14ac:dyDescent="0.3">
      <c r="A203" s="345"/>
      <c r="B203" s="347"/>
      <c r="C203" s="400"/>
      <c r="L203" s="401"/>
    </row>
    <row r="204" spans="1:12" x14ac:dyDescent="0.3">
      <c r="A204" s="345"/>
      <c r="B204" s="347"/>
      <c r="C204" s="400"/>
      <c r="L204" s="401"/>
    </row>
    <row r="205" spans="1:12" x14ac:dyDescent="0.3">
      <c r="A205" s="345"/>
      <c r="B205" s="347"/>
      <c r="C205" s="400"/>
      <c r="L205" s="401"/>
    </row>
    <row r="206" spans="1:12" x14ac:dyDescent="0.3">
      <c r="A206" s="345"/>
      <c r="B206" s="347"/>
      <c r="C206" s="400"/>
      <c r="L206" s="401"/>
    </row>
    <row r="207" spans="1:12" x14ac:dyDescent="0.3">
      <c r="A207" s="345"/>
      <c r="B207" s="347"/>
      <c r="C207" s="400"/>
      <c r="L207" s="401"/>
    </row>
    <row r="208" spans="1:12" x14ac:dyDescent="0.3">
      <c r="A208" s="345"/>
      <c r="B208" s="347"/>
      <c r="C208" s="400"/>
      <c r="L208" s="401"/>
    </row>
    <row r="209" spans="1:12" x14ac:dyDescent="0.3">
      <c r="A209" s="345"/>
      <c r="B209" s="398"/>
      <c r="L209" s="401"/>
    </row>
    <row r="210" spans="1:12" x14ac:dyDescent="0.3">
      <c r="A210" s="345"/>
      <c r="B210" s="398"/>
      <c r="L210" s="401"/>
    </row>
    <row r="211" spans="1:12" x14ac:dyDescent="0.3">
      <c r="A211" s="345"/>
      <c r="B211" s="398"/>
      <c r="L211" s="401"/>
    </row>
    <row r="212" spans="1:12" collapsed="1" x14ac:dyDescent="0.3">
      <c r="A212" s="345"/>
      <c r="B212" s="398"/>
      <c r="L212" s="401"/>
    </row>
    <row r="213" spans="1:12" collapsed="1" x14ac:dyDescent="0.3">
      <c r="A213" s="345"/>
      <c r="B213" s="398"/>
      <c r="L213" s="401"/>
    </row>
    <row r="214" spans="1:12" x14ac:dyDescent="0.3">
      <c r="A214" s="345"/>
      <c r="B214" s="398"/>
      <c r="L214" s="401"/>
    </row>
    <row r="215" spans="1:12" x14ac:dyDescent="0.3">
      <c r="A215" s="345"/>
      <c r="B215" s="398"/>
      <c r="L215" s="406"/>
    </row>
    <row r="216" spans="1:12" x14ac:dyDescent="0.3">
      <c r="A216" s="345"/>
      <c r="B216" s="398"/>
      <c r="L216" s="401"/>
    </row>
    <row r="217" spans="1:12" x14ac:dyDescent="0.3">
      <c r="A217" s="345"/>
      <c r="B217" s="398"/>
      <c r="L217" s="401"/>
    </row>
    <row r="218" spans="1:12" x14ac:dyDescent="0.3">
      <c r="A218" s="345"/>
      <c r="B218" s="398"/>
      <c r="L218" s="401"/>
    </row>
    <row r="219" spans="1:12" collapsed="1" x14ac:dyDescent="0.3">
      <c r="A219" s="345"/>
      <c r="B219" s="398"/>
      <c r="L219" s="401"/>
    </row>
    <row r="220" spans="1:12" collapsed="1" x14ac:dyDescent="0.3">
      <c r="A220" s="345"/>
      <c r="B220" s="398"/>
      <c r="L220" s="401"/>
    </row>
    <row r="221" spans="1:12" x14ac:dyDescent="0.3">
      <c r="A221" s="345"/>
      <c r="B221" s="398"/>
      <c r="L221" s="401"/>
    </row>
    <row r="222" spans="1:12" x14ac:dyDescent="0.3">
      <c r="A222" s="345"/>
      <c r="B222" s="398"/>
      <c r="L222" s="406"/>
    </row>
    <row r="223" spans="1:12" x14ac:dyDescent="0.3">
      <c r="A223" s="345"/>
      <c r="B223" s="398"/>
      <c r="L223" s="401"/>
    </row>
    <row r="224" spans="1:12" x14ac:dyDescent="0.3">
      <c r="A224" s="345"/>
      <c r="B224" s="398"/>
      <c r="L224" s="401"/>
    </row>
    <row r="225" spans="1:12" x14ac:dyDescent="0.3">
      <c r="A225" s="345"/>
      <c r="B225" s="398"/>
      <c r="L225" s="401"/>
    </row>
    <row r="226" spans="1:12" x14ac:dyDescent="0.3">
      <c r="A226" s="345"/>
      <c r="B226" s="398"/>
      <c r="L226" s="401"/>
    </row>
    <row r="227" spans="1:12" x14ac:dyDescent="0.3">
      <c r="A227" s="345"/>
      <c r="B227" s="398"/>
      <c r="L227" s="401"/>
    </row>
    <row r="228" spans="1:12" x14ac:dyDescent="0.3">
      <c r="A228" s="345"/>
      <c r="B228" s="398"/>
      <c r="L228" s="401"/>
    </row>
    <row r="229" spans="1:12" x14ac:dyDescent="0.3">
      <c r="A229" s="345"/>
      <c r="B229" s="398"/>
      <c r="L229" s="401"/>
    </row>
    <row r="230" spans="1:12" x14ac:dyDescent="0.3">
      <c r="A230" s="345"/>
      <c r="B230" s="398"/>
      <c r="L230" s="401"/>
    </row>
    <row r="231" spans="1:12" x14ac:dyDescent="0.3">
      <c r="A231" s="345"/>
      <c r="B231" s="398"/>
      <c r="L231" s="401"/>
    </row>
    <row r="232" spans="1:12" collapsed="1" x14ac:dyDescent="0.3">
      <c r="A232" s="345"/>
      <c r="B232" s="398"/>
      <c r="L232" s="401"/>
    </row>
    <row r="233" spans="1:12" collapsed="1" x14ac:dyDescent="0.3">
      <c r="A233" s="407"/>
      <c r="B233" s="398"/>
      <c r="L233" s="401"/>
    </row>
    <row r="234" spans="1:12" x14ac:dyDescent="0.3">
      <c r="A234" s="407"/>
      <c r="B234" s="398"/>
      <c r="L234" s="401"/>
    </row>
    <row r="235" spans="1:12" x14ac:dyDescent="0.3">
      <c r="A235" s="407"/>
      <c r="B235" s="398"/>
      <c r="L235" s="401"/>
    </row>
    <row r="236" spans="1:12" x14ac:dyDescent="0.3">
      <c r="A236" s="407"/>
      <c r="B236" s="398"/>
      <c r="L236" s="401"/>
    </row>
    <row r="237" spans="1:12" x14ac:dyDescent="0.3">
      <c r="A237" s="407"/>
      <c r="B237" s="398"/>
      <c r="L237" s="401"/>
    </row>
    <row r="238" spans="1:12" x14ac:dyDescent="0.3">
      <c r="A238" s="407"/>
      <c r="B238" s="398"/>
      <c r="L238" s="401"/>
    </row>
    <row r="239" spans="1:12" x14ac:dyDescent="0.3">
      <c r="A239" s="407"/>
      <c r="B239" s="398"/>
      <c r="L239" s="401"/>
    </row>
    <row r="240" spans="1:12" x14ac:dyDescent="0.3">
      <c r="A240" s="407"/>
      <c r="B240" s="398"/>
      <c r="L240" s="401"/>
    </row>
    <row r="241" spans="1:12" collapsed="1" x14ac:dyDescent="0.3">
      <c r="A241" s="407"/>
      <c r="B241" s="398"/>
      <c r="L241" s="401"/>
    </row>
    <row r="242" spans="1:12" collapsed="1" x14ac:dyDescent="0.3">
      <c r="A242" s="407"/>
      <c r="B242" s="398"/>
      <c r="L242" s="401"/>
    </row>
    <row r="243" spans="1:12" x14ac:dyDescent="0.3">
      <c r="A243" s="407"/>
      <c r="B243" s="398"/>
      <c r="L243" s="401"/>
    </row>
    <row r="244" spans="1:12" x14ac:dyDescent="0.3">
      <c r="A244" s="407"/>
      <c r="B244" s="398"/>
      <c r="L244" s="401"/>
    </row>
    <row r="245" spans="1:12" x14ac:dyDescent="0.3">
      <c r="A245" s="407"/>
      <c r="B245" s="398"/>
      <c r="L245" s="401"/>
    </row>
    <row r="246" spans="1:12" x14ac:dyDescent="0.3">
      <c r="A246" s="407"/>
      <c r="B246" s="347"/>
      <c r="C246" s="400"/>
      <c r="L246" s="401"/>
    </row>
    <row r="247" spans="1:12" x14ac:dyDescent="0.3">
      <c r="A247" s="407"/>
      <c r="B247" s="347"/>
      <c r="C247" s="400"/>
      <c r="L247" s="401"/>
    </row>
    <row r="248" spans="1:12" x14ac:dyDescent="0.3">
      <c r="A248" s="407"/>
      <c r="B248" s="403"/>
      <c r="C248" s="404"/>
      <c r="L248" s="401"/>
    </row>
    <row r="249" spans="1:12" x14ac:dyDescent="0.3">
      <c r="A249" s="407"/>
      <c r="B249" s="347"/>
      <c r="C249" s="400"/>
      <c r="L249" s="401"/>
    </row>
    <row r="250" spans="1:12" x14ac:dyDescent="0.3">
      <c r="A250" s="407"/>
      <c r="B250" s="347"/>
      <c r="C250" s="400"/>
      <c r="L250" s="401"/>
    </row>
    <row r="251" spans="1:12" x14ac:dyDescent="0.3">
      <c r="A251" s="407"/>
      <c r="B251" s="408"/>
      <c r="C251" s="409"/>
      <c r="L251" s="401"/>
    </row>
    <row r="252" spans="1:12" x14ac:dyDescent="0.3">
      <c r="A252" s="407"/>
      <c r="B252" s="347"/>
      <c r="C252" s="400"/>
      <c r="L252" s="401"/>
    </row>
    <row r="253" spans="1:12" x14ac:dyDescent="0.3">
      <c r="A253" s="407"/>
      <c r="B253" s="403"/>
      <c r="C253" s="404"/>
      <c r="L253" s="401"/>
    </row>
    <row r="254" spans="1:12" x14ac:dyDescent="0.3">
      <c r="A254" s="407"/>
      <c r="B254" s="347"/>
      <c r="C254" s="400"/>
      <c r="L254" s="401"/>
    </row>
    <row r="255" spans="1:12" x14ac:dyDescent="0.3">
      <c r="A255" s="407"/>
      <c r="B255" s="398"/>
      <c r="L255" s="401"/>
    </row>
    <row r="256" spans="1:12" x14ac:dyDescent="0.3">
      <c r="A256" s="407"/>
      <c r="B256" s="398"/>
      <c r="L256" s="401"/>
    </row>
    <row r="257" spans="1:12" x14ac:dyDescent="0.3">
      <c r="A257" s="407"/>
      <c r="B257" s="398"/>
      <c r="L257" s="401"/>
    </row>
    <row r="258" spans="1:12" x14ac:dyDescent="0.3">
      <c r="A258" s="407"/>
      <c r="B258" s="398"/>
      <c r="L258" s="401"/>
    </row>
    <row r="259" spans="1:12" collapsed="1" x14ac:dyDescent="0.3">
      <c r="A259" s="407"/>
      <c r="B259" s="398"/>
      <c r="L259" s="401"/>
    </row>
    <row r="260" spans="1:12" x14ac:dyDescent="0.3">
      <c r="A260" s="407"/>
      <c r="B260" s="398"/>
      <c r="L260" s="401"/>
    </row>
    <row r="261" spans="1:12" x14ac:dyDescent="0.3">
      <c r="A261" s="407"/>
      <c r="B261" s="398"/>
      <c r="L261" s="401"/>
    </row>
    <row r="262" spans="1:12" x14ac:dyDescent="0.3">
      <c r="A262" s="407"/>
      <c r="B262" s="403"/>
      <c r="C262" s="404"/>
      <c r="L262" s="401"/>
    </row>
    <row r="263" spans="1:12" x14ac:dyDescent="0.3">
      <c r="A263" s="407"/>
      <c r="B263" s="347"/>
      <c r="C263" s="400"/>
      <c r="L263" s="401"/>
    </row>
    <row r="264" spans="1:12" x14ac:dyDescent="0.3">
      <c r="A264" s="407"/>
      <c r="B264" s="347"/>
      <c r="C264" s="400"/>
      <c r="L264" s="401"/>
    </row>
    <row r="265" spans="1:12" x14ac:dyDescent="0.3">
      <c r="A265" s="407"/>
      <c r="B265" s="347"/>
      <c r="C265" s="400"/>
      <c r="L265" s="401"/>
    </row>
    <row r="266" spans="1:12" x14ac:dyDescent="0.3">
      <c r="A266" s="407"/>
      <c r="B266" s="347"/>
      <c r="C266" s="400"/>
      <c r="L266" s="401"/>
    </row>
    <row r="267" spans="1:12" x14ac:dyDescent="0.3">
      <c r="A267" s="407"/>
      <c r="B267" s="347"/>
      <c r="C267" s="400"/>
      <c r="L267" s="401"/>
    </row>
    <row r="268" spans="1:12" x14ac:dyDescent="0.3">
      <c r="A268" s="407"/>
      <c r="B268" s="347"/>
      <c r="C268" s="400"/>
      <c r="L268" s="401"/>
    </row>
    <row r="269" spans="1:12" x14ac:dyDescent="0.3">
      <c r="A269" s="407"/>
      <c r="B269" s="347"/>
      <c r="C269" s="400"/>
      <c r="L269" s="401"/>
    </row>
    <row r="270" spans="1:12" x14ac:dyDescent="0.3">
      <c r="A270" s="407"/>
      <c r="B270" s="403"/>
      <c r="C270" s="404"/>
      <c r="L270" s="401"/>
    </row>
    <row r="271" spans="1:12" x14ac:dyDescent="0.3">
      <c r="A271" s="407"/>
      <c r="B271" s="347"/>
      <c r="C271" s="400"/>
      <c r="L271" s="401"/>
    </row>
    <row r="272" spans="1:12" x14ac:dyDescent="0.3">
      <c r="A272" s="407"/>
      <c r="B272" s="347"/>
      <c r="C272" s="400"/>
      <c r="L272" s="401"/>
    </row>
    <row r="273" spans="1:12" x14ac:dyDescent="0.3">
      <c r="A273" s="407"/>
      <c r="B273" s="347"/>
      <c r="C273" s="400"/>
      <c r="L273" s="401"/>
    </row>
    <row r="274" spans="1:12" x14ac:dyDescent="0.3">
      <c r="A274" s="407"/>
      <c r="B274" s="347"/>
      <c r="C274" s="400"/>
      <c r="L274" s="401"/>
    </row>
    <row r="275" spans="1:12" x14ac:dyDescent="0.3">
      <c r="A275" s="407"/>
      <c r="B275" s="347"/>
      <c r="C275" s="400"/>
      <c r="L275" s="401"/>
    </row>
    <row r="276" spans="1:12" x14ac:dyDescent="0.3">
      <c r="A276" s="407"/>
      <c r="B276" s="347"/>
      <c r="C276" s="400"/>
      <c r="L276" s="401"/>
    </row>
    <row r="277" spans="1:12" x14ac:dyDescent="0.3">
      <c r="A277" s="407"/>
      <c r="B277" s="347"/>
      <c r="C277" s="400"/>
      <c r="L277" s="401"/>
    </row>
    <row r="278" spans="1:12" x14ac:dyDescent="0.3">
      <c r="A278" s="407"/>
      <c r="B278" s="347"/>
      <c r="C278" s="400"/>
      <c r="L278" s="401"/>
    </row>
    <row r="279" spans="1:12" x14ac:dyDescent="0.3">
      <c r="A279" s="407"/>
      <c r="B279" s="347"/>
      <c r="C279" s="400"/>
      <c r="L279" s="401"/>
    </row>
    <row r="280" spans="1:12" x14ac:dyDescent="0.3">
      <c r="A280" s="407"/>
      <c r="B280" s="403"/>
      <c r="C280" s="404"/>
      <c r="L280" s="401"/>
    </row>
    <row r="281" spans="1:12" x14ac:dyDescent="0.3">
      <c r="A281" s="407"/>
      <c r="B281" s="347"/>
      <c r="C281" s="400"/>
      <c r="L281" s="401"/>
    </row>
    <row r="282" spans="1:12" x14ac:dyDescent="0.3">
      <c r="A282" s="407"/>
      <c r="B282" s="347"/>
      <c r="C282" s="400"/>
      <c r="L282" s="401"/>
    </row>
    <row r="283" spans="1:12" x14ac:dyDescent="0.3">
      <c r="A283" s="407"/>
      <c r="B283" s="347"/>
      <c r="C283" s="400"/>
      <c r="L283" s="401"/>
    </row>
    <row r="284" spans="1:12" x14ac:dyDescent="0.3">
      <c r="A284" s="407"/>
      <c r="B284" s="347"/>
      <c r="C284" s="400"/>
      <c r="L284" s="401"/>
    </row>
    <row r="285" spans="1:12" x14ac:dyDescent="0.3">
      <c r="A285" s="407"/>
      <c r="B285" s="347"/>
      <c r="C285" s="400"/>
      <c r="L285" s="401"/>
    </row>
    <row r="286" spans="1:12" x14ac:dyDescent="0.3">
      <c r="A286" s="407"/>
      <c r="B286" s="347"/>
      <c r="C286" s="400"/>
      <c r="L286" s="401"/>
    </row>
    <row r="287" spans="1:12" x14ac:dyDescent="0.3">
      <c r="A287" s="407"/>
      <c r="B287" s="347"/>
      <c r="C287" s="400"/>
      <c r="L287" s="401"/>
    </row>
    <row r="288" spans="1:12" x14ac:dyDescent="0.3">
      <c r="A288" s="407"/>
      <c r="B288" s="347"/>
      <c r="C288" s="400"/>
      <c r="L288" s="401"/>
    </row>
    <row r="289" spans="1:12" x14ac:dyDescent="0.3">
      <c r="A289" s="407"/>
      <c r="B289" s="347"/>
      <c r="C289" s="400"/>
      <c r="L289" s="401"/>
    </row>
    <row r="290" spans="1:12" x14ac:dyDescent="0.3">
      <c r="A290" s="407"/>
      <c r="B290" s="347"/>
      <c r="C290" s="400"/>
      <c r="L290" s="401"/>
    </row>
    <row r="291" spans="1:12" x14ac:dyDescent="0.3">
      <c r="A291" s="407"/>
      <c r="B291" s="347"/>
      <c r="C291" s="400"/>
      <c r="L291" s="401"/>
    </row>
    <row r="292" spans="1:12" x14ac:dyDescent="0.3">
      <c r="A292" s="407"/>
      <c r="B292" s="398"/>
      <c r="L292" s="401"/>
    </row>
    <row r="293" spans="1:12" collapsed="1" x14ac:dyDescent="0.3">
      <c r="A293" s="407"/>
      <c r="B293" s="398"/>
      <c r="L293" s="401"/>
    </row>
    <row r="294" spans="1:12" x14ac:dyDescent="0.3">
      <c r="A294" s="407"/>
      <c r="B294" s="398"/>
      <c r="L294" s="401"/>
    </row>
    <row r="295" spans="1:12" x14ac:dyDescent="0.3">
      <c r="A295" s="407"/>
      <c r="B295" s="398"/>
      <c r="L295" s="401"/>
    </row>
    <row r="296" spans="1:12" x14ac:dyDescent="0.3">
      <c r="A296" s="407"/>
      <c r="B296" s="398"/>
      <c r="L296" s="401"/>
    </row>
    <row r="297" spans="1:12" x14ac:dyDescent="0.3">
      <c r="A297" s="407"/>
      <c r="B297" s="398"/>
      <c r="L297" s="401"/>
    </row>
    <row r="298" spans="1:12" x14ac:dyDescent="0.3">
      <c r="A298" s="407"/>
      <c r="B298" s="398"/>
      <c r="L298" s="401"/>
    </row>
    <row r="299" spans="1:12" x14ac:dyDescent="0.3">
      <c r="A299" s="407"/>
      <c r="B299" s="398"/>
      <c r="L299" s="401"/>
    </row>
    <row r="300" spans="1:12" x14ac:dyDescent="0.3">
      <c r="A300" s="407"/>
      <c r="B300" s="398"/>
      <c r="L300" s="401"/>
    </row>
    <row r="301" spans="1:12" x14ac:dyDescent="0.3">
      <c r="A301" s="407"/>
      <c r="B301" s="398"/>
      <c r="L301" s="401"/>
    </row>
    <row r="302" spans="1:12" x14ac:dyDescent="0.3">
      <c r="A302" s="407"/>
      <c r="B302" s="398"/>
      <c r="L302" s="401"/>
    </row>
    <row r="303" spans="1:12" collapsed="1" x14ac:dyDescent="0.3">
      <c r="A303" s="407"/>
      <c r="B303" s="398"/>
      <c r="L303" s="401"/>
    </row>
    <row r="304" spans="1:12" x14ac:dyDescent="0.3">
      <c r="A304" s="407"/>
      <c r="B304" s="398"/>
      <c r="L304" s="401"/>
    </row>
    <row r="305" spans="1:12" x14ac:dyDescent="0.3">
      <c r="A305" s="407"/>
      <c r="B305" s="398"/>
      <c r="L305" s="401"/>
    </row>
    <row r="306" spans="1:12" x14ac:dyDescent="0.3">
      <c r="A306" s="407"/>
      <c r="B306" s="398"/>
      <c r="L306" s="401"/>
    </row>
    <row r="307" spans="1:12" x14ac:dyDescent="0.3">
      <c r="A307" s="407"/>
      <c r="B307" s="398"/>
      <c r="L307" s="401"/>
    </row>
    <row r="308" spans="1:12" x14ac:dyDescent="0.3">
      <c r="A308" s="407"/>
      <c r="B308" s="398"/>
      <c r="L308" s="401"/>
    </row>
    <row r="309" spans="1:12" x14ac:dyDescent="0.3">
      <c r="A309" s="407"/>
      <c r="B309" s="398"/>
      <c r="L309" s="401"/>
    </row>
    <row r="310" spans="1:12" x14ac:dyDescent="0.3">
      <c r="A310" s="407"/>
      <c r="B310" s="398"/>
      <c r="L310" s="401"/>
    </row>
    <row r="311" spans="1:12" x14ac:dyDescent="0.3">
      <c r="A311" s="407"/>
      <c r="B311" s="398"/>
      <c r="L311" s="401"/>
    </row>
    <row r="312" spans="1:12" x14ac:dyDescent="0.3">
      <c r="A312" s="407"/>
      <c r="B312" s="398"/>
      <c r="L312" s="401"/>
    </row>
    <row r="313" spans="1:12" x14ac:dyDescent="0.3">
      <c r="A313" s="407"/>
      <c r="B313" s="398"/>
      <c r="L313" s="401"/>
    </row>
    <row r="314" spans="1:12" collapsed="1" x14ac:dyDescent="0.3">
      <c r="A314" s="407"/>
      <c r="B314" s="398"/>
      <c r="L314" s="401"/>
    </row>
    <row r="315" spans="1:12" x14ac:dyDescent="0.3">
      <c r="A315" s="407"/>
      <c r="B315" s="398"/>
      <c r="L315" s="401"/>
    </row>
    <row r="316" spans="1:12" x14ac:dyDescent="0.3">
      <c r="A316" s="407"/>
      <c r="B316" s="398"/>
      <c r="L316" s="401"/>
    </row>
    <row r="317" spans="1:12" x14ac:dyDescent="0.3">
      <c r="A317" s="407"/>
      <c r="B317" s="398"/>
      <c r="L317" s="401"/>
    </row>
    <row r="318" spans="1:12" x14ac:dyDescent="0.3">
      <c r="A318" s="407"/>
      <c r="B318" s="398"/>
      <c r="L318" s="401"/>
    </row>
    <row r="319" spans="1:12" x14ac:dyDescent="0.3">
      <c r="A319" s="407"/>
      <c r="B319" s="398"/>
      <c r="L319" s="401"/>
    </row>
    <row r="320" spans="1:12" x14ac:dyDescent="0.3">
      <c r="A320" s="407"/>
      <c r="B320" s="347"/>
      <c r="C320" s="400"/>
      <c r="L320" s="401"/>
    </row>
    <row r="321" spans="1:12" x14ac:dyDescent="0.3">
      <c r="A321" s="407"/>
      <c r="B321" s="347"/>
      <c r="C321" s="400"/>
      <c r="L321" s="401"/>
    </row>
    <row r="322" spans="1:12" x14ac:dyDescent="0.3">
      <c r="A322" s="407"/>
      <c r="B322" s="347"/>
      <c r="C322" s="400"/>
      <c r="L322" s="401"/>
    </row>
    <row r="323" spans="1:12" x14ac:dyDescent="0.3">
      <c r="A323" s="407"/>
      <c r="B323" s="347"/>
      <c r="C323" s="400"/>
      <c r="L323" s="401"/>
    </row>
    <row r="324" spans="1:12" x14ac:dyDescent="0.3">
      <c r="A324" s="407"/>
      <c r="B324" s="347"/>
      <c r="C324" s="400"/>
      <c r="L324" s="401"/>
    </row>
    <row r="325" spans="1:12" x14ac:dyDescent="0.3">
      <c r="A325" s="407"/>
      <c r="B325" s="398"/>
      <c r="L325" s="401"/>
    </row>
    <row r="326" spans="1:12" x14ac:dyDescent="0.3">
      <c r="A326" s="407"/>
      <c r="B326" s="398"/>
      <c r="L326" s="401"/>
    </row>
    <row r="327" spans="1:12" x14ac:dyDescent="0.3">
      <c r="A327" s="407"/>
      <c r="B327" s="398"/>
      <c r="L327" s="401"/>
    </row>
    <row r="328" spans="1:12" x14ac:dyDescent="0.3">
      <c r="A328" s="407"/>
      <c r="B328" s="398"/>
      <c r="L328" s="401"/>
    </row>
    <row r="329" spans="1:12" collapsed="1" x14ac:dyDescent="0.3">
      <c r="A329" s="407"/>
      <c r="B329" s="398"/>
      <c r="L329" s="401"/>
    </row>
    <row r="330" spans="1:12" x14ac:dyDescent="0.3">
      <c r="A330" s="407"/>
      <c r="B330" s="398"/>
      <c r="L330" s="401"/>
    </row>
    <row r="331" spans="1:12" x14ac:dyDescent="0.3">
      <c r="A331" s="407"/>
      <c r="B331" s="398"/>
      <c r="L331" s="401"/>
    </row>
    <row r="332" spans="1:12" x14ac:dyDescent="0.3">
      <c r="A332" s="407"/>
      <c r="B332" s="398"/>
      <c r="L332" s="401"/>
    </row>
    <row r="333" spans="1:12" x14ac:dyDescent="0.3">
      <c r="A333" s="407"/>
      <c r="B333" s="398"/>
      <c r="L333" s="401"/>
    </row>
    <row r="334" spans="1:12" x14ac:dyDescent="0.3">
      <c r="A334" s="407"/>
      <c r="B334" s="398"/>
      <c r="L334" s="401"/>
    </row>
    <row r="335" spans="1:12" x14ac:dyDescent="0.3">
      <c r="A335" s="407"/>
      <c r="B335" s="398"/>
      <c r="L335" s="401"/>
    </row>
    <row r="336" spans="1:12" collapsed="1" x14ac:dyDescent="0.3">
      <c r="A336" s="407"/>
      <c r="B336" s="398"/>
      <c r="L336" s="401"/>
    </row>
    <row r="337" spans="1:12" x14ac:dyDescent="0.3">
      <c r="A337" s="407"/>
      <c r="B337" s="398"/>
      <c r="L337" s="401"/>
    </row>
    <row r="338" spans="1:12" x14ac:dyDescent="0.3">
      <c r="A338" s="407"/>
      <c r="B338" s="398"/>
      <c r="L338" s="401"/>
    </row>
    <row r="339" spans="1:12" x14ac:dyDescent="0.3">
      <c r="A339" s="407"/>
      <c r="B339" s="398"/>
      <c r="L339" s="401"/>
    </row>
    <row r="340" spans="1:12" x14ac:dyDescent="0.3">
      <c r="A340" s="407"/>
      <c r="B340" s="398"/>
      <c r="L340" s="401"/>
    </row>
    <row r="341" spans="1:12" x14ac:dyDescent="0.3">
      <c r="A341" s="407"/>
      <c r="B341" s="398"/>
      <c r="L341" s="401"/>
    </row>
    <row r="342" spans="1:12" x14ac:dyDescent="0.3">
      <c r="A342" s="407"/>
      <c r="B342" s="398"/>
      <c r="L342" s="401"/>
    </row>
    <row r="343" spans="1:12" collapsed="1" x14ac:dyDescent="0.3">
      <c r="A343" s="407"/>
      <c r="B343" s="398"/>
      <c r="L343" s="401"/>
    </row>
    <row r="344" spans="1:12" x14ac:dyDescent="0.3">
      <c r="A344" s="407"/>
      <c r="B344" s="398"/>
      <c r="L344" s="401"/>
    </row>
    <row r="345" spans="1:12" x14ac:dyDescent="0.3">
      <c r="A345" s="407"/>
      <c r="B345" s="398"/>
      <c r="L345" s="401"/>
    </row>
    <row r="346" spans="1:12" x14ac:dyDescent="0.3">
      <c r="A346" s="407"/>
      <c r="B346" s="398"/>
      <c r="L346" s="401"/>
    </row>
    <row r="347" spans="1:12" x14ac:dyDescent="0.3">
      <c r="A347" s="407"/>
      <c r="B347" s="398"/>
      <c r="L347" s="401"/>
    </row>
    <row r="348" spans="1:12" x14ac:dyDescent="0.3">
      <c r="A348" s="407"/>
      <c r="B348" s="398"/>
      <c r="L348" s="401"/>
    </row>
    <row r="349" spans="1:12" x14ac:dyDescent="0.3">
      <c r="A349" s="407"/>
      <c r="B349" s="398"/>
      <c r="L349" s="401"/>
    </row>
    <row r="350" spans="1:12" x14ac:dyDescent="0.3">
      <c r="A350" s="407"/>
      <c r="B350" s="398"/>
      <c r="L350" s="401"/>
    </row>
    <row r="351" spans="1:12" x14ac:dyDescent="0.3">
      <c r="A351" s="407"/>
      <c r="B351" s="398"/>
      <c r="L351" s="401"/>
    </row>
    <row r="352" spans="1:12" x14ac:dyDescent="0.3">
      <c r="A352" s="407"/>
      <c r="B352" s="398"/>
      <c r="L352" s="401"/>
    </row>
    <row r="353" spans="1:12" x14ac:dyDescent="0.3">
      <c r="A353" s="407"/>
      <c r="B353" s="398"/>
      <c r="L353" s="401"/>
    </row>
    <row r="354" spans="1:12" x14ac:dyDescent="0.3">
      <c r="A354" s="407"/>
      <c r="B354" s="398"/>
      <c r="L354" s="401"/>
    </row>
    <row r="355" spans="1:12" x14ac:dyDescent="0.3">
      <c r="A355" s="407"/>
      <c r="B355" s="398"/>
      <c r="L355" s="401"/>
    </row>
    <row r="356" spans="1:12" x14ac:dyDescent="0.3">
      <c r="A356" s="407"/>
      <c r="B356" s="398"/>
      <c r="L356" s="401"/>
    </row>
    <row r="357" spans="1:12" x14ac:dyDescent="0.3">
      <c r="A357" s="407"/>
      <c r="B357" s="398"/>
      <c r="L357" s="401"/>
    </row>
    <row r="358" spans="1:12" x14ac:dyDescent="0.3">
      <c r="A358" s="407"/>
      <c r="B358" s="398"/>
      <c r="L358" s="401"/>
    </row>
    <row r="359" spans="1:12" x14ac:dyDescent="0.3">
      <c r="A359" s="407"/>
      <c r="B359" s="398"/>
      <c r="L359" s="401"/>
    </row>
    <row r="360" spans="1:12" x14ac:dyDescent="0.3">
      <c r="A360" s="407"/>
      <c r="B360" s="398"/>
      <c r="L360" s="401"/>
    </row>
    <row r="361" spans="1:12" x14ac:dyDescent="0.3">
      <c r="A361" s="407"/>
      <c r="B361" s="398"/>
      <c r="L361" s="401"/>
    </row>
    <row r="362" spans="1:12" x14ac:dyDescent="0.3">
      <c r="A362" s="407"/>
      <c r="B362" s="398"/>
      <c r="L362" s="401"/>
    </row>
    <row r="363" spans="1:12" x14ac:dyDescent="0.3">
      <c r="A363" s="407"/>
      <c r="B363" s="398"/>
      <c r="L363" s="401"/>
    </row>
    <row r="364" spans="1:12" x14ac:dyDescent="0.3">
      <c r="A364" s="407"/>
      <c r="B364" s="398"/>
      <c r="L364" s="401"/>
    </row>
    <row r="365" spans="1:12" x14ac:dyDescent="0.3">
      <c r="A365" s="407"/>
      <c r="B365" s="398"/>
      <c r="L365" s="401"/>
    </row>
    <row r="366" spans="1:12" x14ac:dyDescent="0.3">
      <c r="A366" s="407"/>
      <c r="B366" s="398"/>
      <c r="L366" s="401"/>
    </row>
    <row r="367" spans="1:12" x14ac:dyDescent="0.3">
      <c r="A367" s="407"/>
      <c r="B367" s="398"/>
      <c r="L367" s="401"/>
    </row>
    <row r="368" spans="1:12" x14ac:dyDescent="0.3">
      <c r="A368" s="407"/>
      <c r="B368" s="398"/>
      <c r="L368" s="401"/>
    </row>
    <row r="369" spans="1:12" x14ac:dyDescent="0.3">
      <c r="A369" s="407"/>
      <c r="B369" s="398"/>
      <c r="L369" s="401"/>
    </row>
    <row r="370" spans="1:12" x14ac:dyDescent="0.3">
      <c r="A370" s="407"/>
      <c r="B370" s="398"/>
      <c r="L370" s="401"/>
    </row>
    <row r="371" spans="1:12" x14ac:dyDescent="0.3">
      <c r="A371" s="407"/>
      <c r="B371" s="398"/>
      <c r="L371" s="401"/>
    </row>
    <row r="372" spans="1:12" x14ac:dyDescent="0.3">
      <c r="A372" s="407"/>
      <c r="B372" s="398"/>
      <c r="L372" s="401"/>
    </row>
    <row r="373" spans="1:12" x14ac:dyDescent="0.3">
      <c r="A373" s="407"/>
      <c r="B373" s="398"/>
      <c r="L373" s="401"/>
    </row>
    <row r="374" spans="1:12" x14ac:dyDescent="0.3">
      <c r="A374" s="407"/>
      <c r="B374" s="398"/>
      <c r="L374" s="401"/>
    </row>
    <row r="375" spans="1:12" x14ac:dyDescent="0.3">
      <c r="A375" s="407"/>
      <c r="B375" s="398"/>
      <c r="L375" s="401"/>
    </row>
    <row r="376" spans="1:12" x14ac:dyDescent="0.3">
      <c r="A376" s="407"/>
      <c r="B376" s="398"/>
      <c r="L376" s="401"/>
    </row>
    <row r="377" spans="1:12" x14ac:dyDescent="0.3">
      <c r="A377" s="407"/>
      <c r="B377" s="398"/>
      <c r="L377" s="401"/>
    </row>
    <row r="378" spans="1:12" x14ac:dyDescent="0.3">
      <c r="A378" s="407"/>
      <c r="B378" s="398"/>
      <c r="L378" s="401"/>
    </row>
    <row r="379" spans="1:12" x14ac:dyDescent="0.3">
      <c r="A379" s="407"/>
      <c r="B379" s="398"/>
      <c r="L379" s="401"/>
    </row>
    <row r="380" spans="1:12" x14ac:dyDescent="0.3">
      <c r="A380" s="407"/>
      <c r="B380" s="398"/>
      <c r="L380" s="401"/>
    </row>
    <row r="381" spans="1:12" x14ac:dyDescent="0.3">
      <c r="A381" s="407"/>
      <c r="B381" s="398"/>
      <c r="L381" s="401"/>
    </row>
    <row r="382" spans="1:12" x14ac:dyDescent="0.3">
      <c r="A382" s="407"/>
      <c r="B382" s="398"/>
      <c r="L382" s="401"/>
    </row>
    <row r="383" spans="1:12" x14ac:dyDescent="0.3">
      <c r="A383" s="407"/>
      <c r="B383" s="398"/>
      <c r="L383" s="401"/>
    </row>
    <row r="384" spans="1:12" x14ac:dyDescent="0.3">
      <c r="A384" s="407"/>
      <c r="B384" s="398"/>
      <c r="L384" s="401"/>
    </row>
    <row r="385" spans="1:12" x14ac:dyDescent="0.3">
      <c r="A385" s="407"/>
      <c r="B385" s="398"/>
      <c r="L385" s="401"/>
    </row>
    <row r="386" spans="1:12" x14ac:dyDescent="0.3">
      <c r="A386" s="407"/>
      <c r="B386" s="398"/>
      <c r="L386" s="401"/>
    </row>
    <row r="387" spans="1:12" x14ac:dyDescent="0.3">
      <c r="A387" s="407"/>
      <c r="B387" s="398"/>
      <c r="L387" s="401"/>
    </row>
    <row r="388" spans="1:12" x14ac:dyDescent="0.3">
      <c r="A388" s="407"/>
      <c r="B388" s="398"/>
      <c r="L388" s="401"/>
    </row>
    <row r="389" spans="1:12" x14ac:dyDescent="0.3">
      <c r="A389" s="407"/>
      <c r="B389" s="398"/>
      <c r="L389" s="401"/>
    </row>
    <row r="390" spans="1:12" x14ac:dyDescent="0.3">
      <c r="A390" s="407"/>
      <c r="B390" s="398"/>
      <c r="L390" s="401"/>
    </row>
    <row r="391" spans="1:12" x14ac:dyDescent="0.3">
      <c r="A391" s="407"/>
      <c r="B391" s="398"/>
      <c r="L391" s="401"/>
    </row>
    <row r="392" spans="1:12" x14ac:dyDescent="0.3">
      <c r="A392" s="407"/>
      <c r="B392" s="398"/>
      <c r="L392" s="401"/>
    </row>
    <row r="393" spans="1:12" x14ac:dyDescent="0.3">
      <c r="A393" s="407"/>
      <c r="B393" s="398"/>
      <c r="L393" s="401"/>
    </row>
    <row r="394" spans="1:12" x14ac:dyDescent="0.3">
      <c r="A394" s="407"/>
      <c r="B394" s="398"/>
      <c r="L394" s="401"/>
    </row>
    <row r="395" spans="1:12" x14ac:dyDescent="0.3">
      <c r="A395" s="407"/>
      <c r="B395" s="398"/>
      <c r="L395" s="401"/>
    </row>
    <row r="396" spans="1:12" x14ac:dyDescent="0.3">
      <c r="A396" s="407"/>
      <c r="B396" s="398"/>
      <c r="L396" s="401"/>
    </row>
    <row r="397" spans="1:12" x14ac:dyDescent="0.3">
      <c r="A397" s="407"/>
      <c r="B397" s="398"/>
      <c r="L397" s="401"/>
    </row>
    <row r="398" spans="1:12" x14ac:dyDescent="0.3">
      <c r="A398" s="407"/>
      <c r="B398" s="398"/>
      <c r="L398" s="401"/>
    </row>
    <row r="399" spans="1:12" x14ac:dyDescent="0.3">
      <c r="A399" s="407"/>
      <c r="B399" s="398"/>
      <c r="L399" s="401"/>
    </row>
    <row r="400" spans="1:12" x14ac:dyDescent="0.3">
      <c r="A400" s="407"/>
      <c r="B400" s="398"/>
      <c r="L400" s="401"/>
    </row>
    <row r="401" spans="1:12" x14ac:dyDescent="0.3">
      <c r="A401" s="407"/>
      <c r="B401" s="398"/>
      <c r="L401" s="401"/>
    </row>
    <row r="402" spans="1:12" x14ac:dyDescent="0.3">
      <c r="A402" s="407"/>
      <c r="B402" s="398"/>
      <c r="L402" s="401"/>
    </row>
    <row r="403" spans="1:12" x14ac:dyDescent="0.3">
      <c r="A403" s="407"/>
      <c r="B403" s="398"/>
      <c r="L403" s="401"/>
    </row>
    <row r="404" spans="1:12" x14ac:dyDescent="0.3">
      <c r="A404" s="407"/>
      <c r="B404" s="398"/>
      <c r="L404" s="401"/>
    </row>
    <row r="405" spans="1:12" x14ac:dyDescent="0.3">
      <c r="A405" s="407"/>
      <c r="B405" s="398"/>
      <c r="L405" s="401"/>
    </row>
    <row r="406" spans="1:12" x14ac:dyDescent="0.3">
      <c r="A406" s="407"/>
      <c r="B406" s="398"/>
      <c r="L406" s="401"/>
    </row>
    <row r="407" spans="1:12" x14ac:dyDescent="0.3">
      <c r="A407" s="407"/>
      <c r="B407" s="398"/>
      <c r="L407" s="401"/>
    </row>
    <row r="408" spans="1:12" x14ac:dyDescent="0.3">
      <c r="A408" s="407"/>
      <c r="B408" s="398"/>
      <c r="L408" s="401"/>
    </row>
    <row r="409" spans="1:12" x14ac:dyDescent="0.3">
      <c r="A409" s="407"/>
      <c r="B409" s="398"/>
      <c r="L409" s="401"/>
    </row>
    <row r="410" spans="1:12" x14ac:dyDescent="0.3">
      <c r="A410" s="407"/>
      <c r="B410" s="398"/>
      <c r="L410" s="401"/>
    </row>
    <row r="411" spans="1:12" x14ac:dyDescent="0.3">
      <c r="A411" s="407"/>
      <c r="B411" s="398"/>
      <c r="L411" s="401"/>
    </row>
    <row r="412" spans="1:12" x14ac:dyDescent="0.3">
      <c r="A412" s="407"/>
      <c r="B412" s="398"/>
      <c r="L412" s="401"/>
    </row>
    <row r="413" spans="1:12" x14ac:dyDescent="0.3">
      <c r="A413" s="407"/>
      <c r="B413" s="398"/>
      <c r="L413" s="401"/>
    </row>
    <row r="414" spans="1:12" x14ac:dyDescent="0.3">
      <c r="A414" s="407"/>
      <c r="B414" s="398"/>
      <c r="L414" s="401"/>
    </row>
    <row r="415" spans="1:12" x14ac:dyDescent="0.3">
      <c r="A415" s="407"/>
      <c r="B415" s="398"/>
      <c r="L415" s="401"/>
    </row>
    <row r="416" spans="1:12" x14ac:dyDescent="0.3">
      <c r="A416" s="407"/>
      <c r="B416" s="398"/>
      <c r="L416" s="401"/>
    </row>
    <row r="417" spans="1:12" x14ac:dyDescent="0.3">
      <c r="A417" s="407"/>
      <c r="B417" s="398"/>
      <c r="L417" s="401"/>
    </row>
    <row r="418" spans="1:12" x14ac:dyDescent="0.3">
      <c r="A418" s="407"/>
      <c r="B418" s="398"/>
      <c r="L418" s="401"/>
    </row>
    <row r="419" spans="1:12" x14ac:dyDescent="0.3">
      <c r="A419" s="407"/>
      <c r="B419" s="398"/>
      <c r="L419" s="401"/>
    </row>
    <row r="420" spans="1:12" x14ac:dyDescent="0.3">
      <c r="A420" s="407"/>
      <c r="B420" s="398"/>
      <c r="L420" s="401"/>
    </row>
    <row r="421" spans="1:12" x14ac:dyDescent="0.3">
      <c r="A421" s="407"/>
      <c r="B421" s="398"/>
      <c r="L421" s="401"/>
    </row>
    <row r="422" spans="1:12" x14ac:dyDescent="0.3">
      <c r="A422" s="407"/>
      <c r="B422" s="398"/>
      <c r="L422" s="401"/>
    </row>
    <row r="423" spans="1:12" x14ac:dyDescent="0.3">
      <c r="A423" s="407"/>
      <c r="B423" s="398"/>
      <c r="L423" s="401"/>
    </row>
    <row r="424" spans="1:12" x14ac:dyDescent="0.3">
      <c r="A424" s="407"/>
      <c r="B424" s="398"/>
      <c r="L424" s="401"/>
    </row>
    <row r="425" spans="1:12" x14ac:dyDescent="0.3">
      <c r="A425" s="407"/>
      <c r="B425" s="398"/>
      <c r="L425" s="401"/>
    </row>
    <row r="426" spans="1:12" x14ac:dyDescent="0.3">
      <c r="A426" s="407"/>
      <c r="B426" s="398"/>
      <c r="L426" s="401"/>
    </row>
    <row r="427" spans="1:12" x14ac:dyDescent="0.3">
      <c r="A427" s="407"/>
      <c r="B427" s="398"/>
      <c r="L427" s="401"/>
    </row>
    <row r="428" spans="1:12" x14ac:dyDescent="0.3">
      <c r="A428" s="407"/>
      <c r="B428" s="398"/>
      <c r="L428" s="401"/>
    </row>
    <row r="429" spans="1:12" x14ac:dyDescent="0.3">
      <c r="A429" s="407"/>
      <c r="B429" s="398"/>
      <c r="L429" s="401"/>
    </row>
    <row r="430" spans="1:12" x14ac:dyDescent="0.3">
      <c r="A430" s="407"/>
      <c r="B430" s="398"/>
      <c r="L430" s="401"/>
    </row>
    <row r="431" spans="1:12" x14ac:dyDescent="0.3">
      <c r="A431" s="407"/>
      <c r="B431" s="398"/>
      <c r="L431" s="401"/>
    </row>
    <row r="432" spans="1:12" x14ac:dyDescent="0.3">
      <c r="A432" s="407"/>
      <c r="B432" s="398"/>
      <c r="L432" s="401"/>
    </row>
    <row r="433" spans="1:12" x14ac:dyDescent="0.3">
      <c r="A433" s="407"/>
      <c r="B433" s="398"/>
      <c r="L433" s="401"/>
    </row>
    <row r="434" spans="1:12" x14ac:dyDescent="0.3">
      <c r="A434" s="407"/>
      <c r="B434" s="398"/>
      <c r="L434" s="401"/>
    </row>
    <row r="435" spans="1:12" x14ac:dyDescent="0.3">
      <c r="A435" s="407"/>
      <c r="B435" s="398"/>
      <c r="L435" s="401"/>
    </row>
    <row r="436" spans="1:12" x14ac:dyDescent="0.3">
      <c r="A436" s="407"/>
      <c r="B436" s="398"/>
      <c r="L436" s="401"/>
    </row>
    <row r="437" spans="1:12" x14ac:dyDescent="0.3">
      <c r="A437" s="407"/>
      <c r="B437" s="398"/>
      <c r="L437" s="401"/>
    </row>
    <row r="438" spans="1:12" x14ac:dyDescent="0.3">
      <c r="A438" s="407"/>
      <c r="B438" s="398"/>
      <c r="L438" s="401"/>
    </row>
    <row r="439" spans="1:12" x14ac:dyDescent="0.3">
      <c r="A439" s="407"/>
      <c r="B439" s="398"/>
      <c r="L439" s="401"/>
    </row>
    <row r="440" spans="1:12" x14ac:dyDescent="0.3">
      <c r="A440" s="407"/>
      <c r="B440" s="398"/>
      <c r="L440" s="401"/>
    </row>
    <row r="441" spans="1:12" x14ac:dyDescent="0.3">
      <c r="A441" s="407"/>
      <c r="B441" s="398"/>
      <c r="L441" s="401"/>
    </row>
    <row r="442" spans="1:12" x14ac:dyDescent="0.3">
      <c r="A442" s="407"/>
      <c r="B442" s="398"/>
      <c r="L442" s="401"/>
    </row>
    <row r="443" spans="1:12" x14ac:dyDescent="0.3">
      <c r="A443" s="407"/>
      <c r="B443" s="398"/>
      <c r="L443" s="401"/>
    </row>
    <row r="444" spans="1:12" x14ac:dyDescent="0.3">
      <c r="A444" s="407"/>
      <c r="B444" s="398"/>
      <c r="L444" s="401"/>
    </row>
    <row r="445" spans="1:12" x14ac:dyDescent="0.3">
      <c r="A445" s="407"/>
      <c r="B445" s="398"/>
      <c r="L445" s="401"/>
    </row>
    <row r="446" spans="1:12" x14ac:dyDescent="0.3">
      <c r="A446" s="407"/>
      <c r="B446" s="398"/>
      <c r="L446" s="401"/>
    </row>
    <row r="447" spans="1:12" x14ac:dyDescent="0.3">
      <c r="A447" s="407"/>
      <c r="B447" s="398"/>
      <c r="L447" s="401"/>
    </row>
    <row r="448" spans="1:12" x14ac:dyDescent="0.3">
      <c r="A448" s="407"/>
      <c r="B448" s="398"/>
      <c r="L448" s="401"/>
    </row>
    <row r="449" spans="1:12" x14ac:dyDescent="0.3">
      <c r="A449" s="407"/>
      <c r="B449" s="398"/>
      <c r="L449" s="401"/>
    </row>
    <row r="450" spans="1:12" x14ac:dyDescent="0.3">
      <c r="A450" s="407"/>
      <c r="B450" s="398"/>
      <c r="L450" s="401"/>
    </row>
    <row r="451" spans="1:12" x14ac:dyDescent="0.3">
      <c r="A451" s="407"/>
      <c r="B451" s="398"/>
      <c r="L451" s="401"/>
    </row>
    <row r="452" spans="1:12" x14ac:dyDescent="0.3">
      <c r="A452" s="407"/>
      <c r="B452" s="398"/>
      <c r="L452" s="401"/>
    </row>
    <row r="453" spans="1:12" x14ac:dyDescent="0.3">
      <c r="A453" s="407"/>
      <c r="B453" s="398"/>
      <c r="L453" s="401"/>
    </row>
    <row r="454" spans="1:12" x14ac:dyDescent="0.3">
      <c r="A454" s="407"/>
      <c r="B454" s="398"/>
      <c r="L454" s="401"/>
    </row>
    <row r="455" spans="1:12" x14ac:dyDescent="0.3">
      <c r="A455" s="407"/>
      <c r="B455" s="398"/>
      <c r="L455" s="401"/>
    </row>
    <row r="456" spans="1:12" x14ac:dyDescent="0.3">
      <c r="A456" s="407"/>
      <c r="B456" s="398"/>
      <c r="L456" s="401"/>
    </row>
    <row r="457" spans="1:12" x14ac:dyDescent="0.3">
      <c r="A457" s="407"/>
      <c r="B457" s="398"/>
      <c r="L457" s="401"/>
    </row>
    <row r="458" spans="1:12" x14ac:dyDescent="0.3">
      <c r="A458" s="407"/>
      <c r="B458" s="398"/>
      <c r="L458" s="401"/>
    </row>
    <row r="459" spans="1:12" x14ac:dyDescent="0.3">
      <c r="A459" s="407"/>
      <c r="B459" s="398"/>
      <c r="L459" s="401"/>
    </row>
    <row r="460" spans="1:12" x14ac:dyDescent="0.3">
      <c r="A460" s="407"/>
      <c r="B460" s="398"/>
      <c r="L460" s="401"/>
    </row>
    <row r="461" spans="1:12" x14ac:dyDescent="0.3">
      <c r="A461" s="407"/>
      <c r="B461" s="398"/>
      <c r="L461" s="401"/>
    </row>
    <row r="462" spans="1:12" x14ac:dyDescent="0.3">
      <c r="A462" s="407"/>
      <c r="B462" s="398"/>
      <c r="L462" s="401"/>
    </row>
    <row r="463" spans="1:12" x14ac:dyDescent="0.3">
      <c r="A463" s="407"/>
      <c r="B463" s="398"/>
      <c r="L463" s="401"/>
    </row>
    <row r="464" spans="1:12" x14ac:dyDescent="0.3">
      <c r="A464" s="407"/>
      <c r="B464" s="398"/>
      <c r="L464" s="401"/>
    </row>
    <row r="465" spans="1:12" x14ac:dyDescent="0.3">
      <c r="A465" s="407"/>
      <c r="B465" s="398"/>
      <c r="L465" s="401"/>
    </row>
    <row r="466" spans="1:12" x14ac:dyDescent="0.3">
      <c r="A466" s="407"/>
      <c r="B466" s="398"/>
      <c r="L466" s="401"/>
    </row>
    <row r="467" spans="1:12" x14ac:dyDescent="0.3">
      <c r="A467" s="407"/>
      <c r="B467" s="398"/>
      <c r="L467" s="401"/>
    </row>
    <row r="468" spans="1:12" x14ac:dyDescent="0.3">
      <c r="A468" s="407"/>
      <c r="B468" s="398"/>
      <c r="L468" s="401"/>
    </row>
    <row r="469" spans="1:12" x14ac:dyDescent="0.3">
      <c r="A469" s="407"/>
      <c r="B469" s="398"/>
      <c r="L469" s="401"/>
    </row>
    <row r="470" spans="1:12" x14ac:dyDescent="0.3">
      <c r="A470" s="407"/>
      <c r="B470" s="398"/>
      <c r="L470" s="401"/>
    </row>
    <row r="471" spans="1:12" x14ac:dyDescent="0.3">
      <c r="A471" s="407"/>
      <c r="B471" s="398"/>
      <c r="L471" s="401"/>
    </row>
    <row r="472" spans="1:12" x14ac:dyDescent="0.3">
      <c r="A472" s="407"/>
      <c r="B472" s="398"/>
      <c r="L472" s="401"/>
    </row>
    <row r="473" spans="1:12" x14ac:dyDescent="0.3">
      <c r="A473" s="407"/>
      <c r="B473" s="398"/>
      <c r="L473" s="401"/>
    </row>
    <row r="474" spans="1:12" x14ac:dyDescent="0.3">
      <c r="A474" s="407"/>
      <c r="B474" s="398"/>
      <c r="L474" s="401"/>
    </row>
    <row r="475" spans="1:12" x14ac:dyDescent="0.3">
      <c r="A475" s="407"/>
      <c r="B475" s="398"/>
      <c r="L475" s="401"/>
    </row>
    <row r="476" spans="1:12" x14ac:dyDescent="0.3">
      <c r="A476" s="407"/>
      <c r="B476" s="398"/>
      <c r="L476" s="401"/>
    </row>
    <row r="477" spans="1:12" x14ac:dyDescent="0.3">
      <c r="A477" s="407"/>
      <c r="B477" s="398"/>
      <c r="L477" s="401"/>
    </row>
    <row r="478" spans="1:12" x14ac:dyDescent="0.3">
      <c r="A478" s="407"/>
      <c r="B478" s="398"/>
      <c r="L478" s="401"/>
    </row>
    <row r="479" spans="1:12" x14ac:dyDescent="0.3">
      <c r="A479" s="407"/>
      <c r="B479" s="398"/>
      <c r="L479" s="401"/>
    </row>
    <row r="480" spans="1:12" x14ac:dyDescent="0.3">
      <c r="A480" s="407"/>
      <c r="B480" s="398"/>
      <c r="L480" s="401"/>
    </row>
    <row r="481" spans="1:12" x14ac:dyDescent="0.3">
      <c r="A481" s="407"/>
      <c r="B481" s="398"/>
      <c r="L481" s="401"/>
    </row>
    <row r="482" spans="1:12" x14ac:dyDescent="0.3">
      <c r="A482" s="407"/>
      <c r="B482" s="398"/>
      <c r="L482" s="401"/>
    </row>
    <row r="483" spans="1:12" x14ac:dyDescent="0.3">
      <c r="A483" s="407"/>
      <c r="B483" s="398"/>
      <c r="L483" s="401"/>
    </row>
    <row r="484" spans="1:12" x14ac:dyDescent="0.3">
      <c r="A484" s="407"/>
      <c r="B484" s="398"/>
      <c r="L484" s="401"/>
    </row>
    <row r="485" spans="1:12" x14ac:dyDescent="0.3">
      <c r="A485" s="407"/>
      <c r="B485" s="398"/>
      <c r="L485" s="401"/>
    </row>
    <row r="486" spans="1:12" x14ac:dyDescent="0.3">
      <c r="A486" s="407"/>
      <c r="B486" s="398"/>
      <c r="L486" s="401"/>
    </row>
    <row r="487" spans="1:12" x14ac:dyDescent="0.3">
      <c r="A487" s="407"/>
      <c r="B487" s="398"/>
      <c r="L487" s="401"/>
    </row>
    <row r="488" spans="1:12" x14ac:dyDescent="0.3">
      <c r="A488" s="407"/>
      <c r="B488" s="398"/>
      <c r="L488" s="401"/>
    </row>
    <row r="489" spans="1:12" x14ac:dyDescent="0.3">
      <c r="A489" s="407"/>
      <c r="B489" s="398"/>
      <c r="L489" s="401"/>
    </row>
    <row r="490" spans="1:12" x14ac:dyDescent="0.3">
      <c r="A490" s="407"/>
      <c r="B490" s="398"/>
      <c r="L490" s="401"/>
    </row>
    <row r="491" spans="1:12" x14ac:dyDescent="0.3">
      <c r="A491" s="407"/>
      <c r="B491" s="398"/>
      <c r="L491" s="401"/>
    </row>
    <row r="492" spans="1:12" x14ac:dyDescent="0.3">
      <c r="A492" s="407"/>
      <c r="B492" s="398"/>
      <c r="L492" s="401"/>
    </row>
    <row r="493" spans="1:12" x14ac:dyDescent="0.3">
      <c r="A493" s="407"/>
      <c r="B493" s="398"/>
      <c r="L493" s="401"/>
    </row>
    <row r="494" spans="1:12" x14ac:dyDescent="0.3">
      <c r="A494" s="407"/>
      <c r="B494" s="398"/>
      <c r="L494" s="401"/>
    </row>
    <row r="495" spans="1:12" x14ac:dyDescent="0.3">
      <c r="A495" s="407"/>
      <c r="B495" s="398"/>
      <c r="L495" s="401"/>
    </row>
    <row r="496" spans="1:12" x14ac:dyDescent="0.3">
      <c r="A496" s="407"/>
      <c r="B496" s="398"/>
      <c r="L496" s="401"/>
    </row>
    <row r="497" spans="1:12" x14ac:dyDescent="0.3">
      <c r="A497" s="407"/>
      <c r="B497" s="398"/>
      <c r="L497" s="401"/>
    </row>
    <row r="498" spans="1:12" x14ac:dyDescent="0.3">
      <c r="A498" s="407"/>
      <c r="B498" s="398"/>
      <c r="L498" s="401"/>
    </row>
    <row r="499" spans="1:12" x14ac:dyDescent="0.3">
      <c r="A499" s="407"/>
      <c r="B499" s="398"/>
      <c r="L499" s="401"/>
    </row>
    <row r="500" spans="1:12" x14ac:dyDescent="0.3">
      <c r="A500" s="407"/>
      <c r="B500" s="398"/>
      <c r="L500" s="401"/>
    </row>
    <row r="501" spans="1:12" x14ac:dyDescent="0.3">
      <c r="A501" s="407"/>
      <c r="B501" s="398"/>
      <c r="L501" s="401"/>
    </row>
    <row r="502" spans="1:12" x14ac:dyDescent="0.3">
      <c r="A502" s="407"/>
      <c r="B502" s="398"/>
      <c r="L502" s="401"/>
    </row>
    <row r="503" spans="1:12" x14ac:dyDescent="0.3">
      <c r="A503" s="407"/>
      <c r="B503" s="398"/>
      <c r="L503" s="401"/>
    </row>
    <row r="504" spans="1:12" x14ac:dyDescent="0.3">
      <c r="A504" s="407"/>
      <c r="B504" s="398"/>
      <c r="L504" s="401"/>
    </row>
    <row r="505" spans="1:12" x14ac:dyDescent="0.3">
      <c r="A505" s="407"/>
      <c r="B505" s="398"/>
      <c r="L505" s="401"/>
    </row>
    <row r="506" spans="1:12" x14ac:dyDescent="0.3">
      <c r="A506" s="407"/>
      <c r="B506" s="398"/>
      <c r="L506" s="401"/>
    </row>
    <row r="507" spans="1:12" x14ac:dyDescent="0.3">
      <c r="A507" s="407"/>
      <c r="B507" s="398"/>
      <c r="L507" s="401"/>
    </row>
    <row r="508" spans="1:12" x14ac:dyDescent="0.3">
      <c r="A508" s="407"/>
      <c r="B508" s="398"/>
      <c r="L508" s="401"/>
    </row>
    <row r="509" spans="1:12" x14ac:dyDescent="0.3">
      <c r="A509" s="407"/>
      <c r="B509" s="398"/>
      <c r="L509" s="401"/>
    </row>
    <row r="510" spans="1:12" x14ac:dyDescent="0.3">
      <c r="A510" s="407"/>
      <c r="B510" s="398"/>
      <c r="L510" s="401"/>
    </row>
    <row r="511" spans="1:12" x14ac:dyDescent="0.3">
      <c r="A511" s="407"/>
      <c r="B511" s="398"/>
      <c r="L511" s="401"/>
    </row>
    <row r="512" spans="1:12" x14ac:dyDescent="0.3">
      <c r="A512" s="407"/>
      <c r="B512" s="398"/>
      <c r="L512" s="401"/>
    </row>
    <row r="513" spans="1:12" x14ac:dyDescent="0.3">
      <c r="A513" s="407"/>
      <c r="B513" s="398"/>
      <c r="L513" s="401"/>
    </row>
    <row r="514" spans="1:12" x14ac:dyDescent="0.3">
      <c r="A514" s="407"/>
      <c r="B514" s="398"/>
      <c r="L514" s="401"/>
    </row>
    <row r="515" spans="1:12" x14ac:dyDescent="0.3">
      <c r="A515" s="407"/>
      <c r="B515" s="398"/>
      <c r="L515" s="401"/>
    </row>
    <row r="516" spans="1:12" x14ac:dyDescent="0.3">
      <c r="A516" s="407"/>
      <c r="B516" s="398"/>
      <c r="L516" s="401"/>
    </row>
    <row r="517" spans="1:12" x14ac:dyDescent="0.3">
      <c r="A517" s="407"/>
      <c r="B517" s="398"/>
      <c r="L517" s="401"/>
    </row>
    <row r="518" spans="1:12" x14ac:dyDescent="0.3">
      <c r="A518" s="407"/>
      <c r="B518" s="398"/>
      <c r="L518" s="401"/>
    </row>
    <row r="519" spans="1:12" x14ac:dyDescent="0.3">
      <c r="A519" s="407"/>
      <c r="B519" s="398"/>
      <c r="L519" s="401"/>
    </row>
    <row r="520" spans="1:12" x14ac:dyDescent="0.3">
      <c r="A520" s="407"/>
      <c r="B520" s="398"/>
      <c r="L520" s="401"/>
    </row>
    <row r="521" spans="1:12" x14ac:dyDescent="0.3">
      <c r="A521" s="407"/>
      <c r="B521" s="398"/>
      <c r="L521" s="401"/>
    </row>
    <row r="522" spans="1:12" x14ac:dyDescent="0.3">
      <c r="A522" s="407"/>
      <c r="B522" s="398"/>
      <c r="L522" s="401"/>
    </row>
    <row r="523" spans="1:12" x14ac:dyDescent="0.3">
      <c r="A523" s="407"/>
      <c r="B523" s="398"/>
      <c r="L523" s="401"/>
    </row>
    <row r="524" spans="1:12" x14ac:dyDescent="0.3">
      <c r="A524" s="407"/>
      <c r="B524" s="398"/>
      <c r="L524" s="401"/>
    </row>
    <row r="525" spans="1:12" x14ac:dyDescent="0.3">
      <c r="A525" s="407"/>
      <c r="B525" s="398"/>
      <c r="L525" s="401"/>
    </row>
    <row r="526" spans="1:12" x14ac:dyDescent="0.3">
      <c r="A526" s="407"/>
      <c r="B526" s="398"/>
      <c r="L526" s="401"/>
    </row>
    <row r="527" spans="1:12" x14ac:dyDescent="0.3">
      <c r="A527" s="407"/>
      <c r="B527" s="398"/>
      <c r="L527" s="401"/>
    </row>
    <row r="528" spans="1:12" x14ac:dyDescent="0.3">
      <c r="A528" s="407"/>
      <c r="B528" s="398"/>
      <c r="L528" s="401"/>
    </row>
    <row r="529" spans="1:12" x14ac:dyDescent="0.3">
      <c r="A529" s="407"/>
      <c r="B529" s="398"/>
      <c r="L529" s="401"/>
    </row>
    <row r="530" spans="1:12" x14ac:dyDescent="0.3">
      <c r="A530" s="407"/>
      <c r="B530" s="398"/>
      <c r="L530" s="401"/>
    </row>
    <row r="531" spans="1:12" x14ac:dyDescent="0.3">
      <c r="A531" s="407"/>
      <c r="B531" s="398"/>
      <c r="L531" s="401"/>
    </row>
    <row r="532" spans="1:12" x14ac:dyDescent="0.3">
      <c r="A532" s="407"/>
      <c r="B532" s="398"/>
      <c r="L532" s="401"/>
    </row>
    <row r="533" spans="1:12" x14ac:dyDescent="0.3">
      <c r="A533" s="407"/>
      <c r="B533" s="398"/>
      <c r="L533" s="401"/>
    </row>
    <row r="534" spans="1:12" x14ac:dyDescent="0.3">
      <c r="A534" s="407"/>
      <c r="B534" s="398"/>
      <c r="L534" s="401"/>
    </row>
    <row r="535" spans="1:12" x14ac:dyDescent="0.3">
      <c r="A535" s="407"/>
      <c r="B535" s="398"/>
      <c r="L535" s="401"/>
    </row>
    <row r="536" spans="1:12" x14ac:dyDescent="0.3">
      <c r="A536" s="407"/>
      <c r="B536" s="398"/>
      <c r="L536" s="401"/>
    </row>
    <row r="537" spans="1:12" x14ac:dyDescent="0.3">
      <c r="A537" s="407"/>
      <c r="B537" s="398"/>
      <c r="L537" s="401"/>
    </row>
    <row r="538" spans="1:12" x14ac:dyDescent="0.3">
      <c r="A538" s="407"/>
      <c r="B538" s="398"/>
      <c r="L538" s="401"/>
    </row>
    <row r="539" spans="1:12" x14ac:dyDescent="0.3">
      <c r="A539" s="407"/>
      <c r="B539" s="398"/>
      <c r="L539" s="401"/>
    </row>
    <row r="540" spans="1:12" x14ac:dyDescent="0.3">
      <c r="A540" s="407"/>
      <c r="B540" s="398"/>
      <c r="L540" s="401"/>
    </row>
    <row r="541" spans="1:12" x14ac:dyDescent="0.3">
      <c r="A541" s="407"/>
      <c r="B541" s="398"/>
      <c r="L541" s="401"/>
    </row>
    <row r="542" spans="1:12" x14ac:dyDescent="0.3">
      <c r="A542" s="407"/>
      <c r="B542" s="398"/>
      <c r="L542" s="401"/>
    </row>
    <row r="543" spans="1:12" x14ac:dyDescent="0.3">
      <c r="A543" s="407"/>
      <c r="B543" s="398"/>
      <c r="L543" s="401"/>
    </row>
    <row r="544" spans="1:12" x14ac:dyDescent="0.3">
      <c r="A544" s="407"/>
      <c r="B544" s="398"/>
      <c r="L544" s="401"/>
    </row>
    <row r="545" spans="1:12" x14ac:dyDescent="0.3">
      <c r="A545" s="407"/>
      <c r="B545" s="398"/>
      <c r="L545" s="401"/>
    </row>
    <row r="546" spans="1:12" x14ac:dyDescent="0.3">
      <c r="A546" s="407"/>
      <c r="B546" s="398"/>
      <c r="L546" s="401"/>
    </row>
    <row r="547" spans="1:12" x14ac:dyDescent="0.3">
      <c r="A547" s="407"/>
      <c r="B547" s="398"/>
      <c r="L547" s="401"/>
    </row>
    <row r="548" spans="1:12" x14ac:dyDescent="0.3">
      <c r="A548" s="407"/>
      <c r="B548" s="398"/>
      <c r="L548" s="401"/>
    </row>
    <row r="549" spans="1:12" x14ac:dyDescent="0.3">
      <c r="A549" s="407"/>
      <c r="B549" s="398"/>
      <c r="L549" s="401"/>
    </row>
    <row r="550" spans="1:12" x14ac:dyDescent="0.3">
      <c r="A550" s="407"/>
      <c r="B550" s="398"/>
      <c r="L550" s="401"/>
    </row>
    <row r="551" spans="1:12" x14ac:dyDescent="0.3">
      <c r="A551" s="407"/>
      <c r="B551" s="398"/>
      <c r="L551" s="401"/>
    </row>
    <row r="552" spans="1:12" x14ac:dyDescent="0.3">
      <c r="A552" s="407"/>
      <c r="B552" s="398"/>
      <c r="L552" s="401"/>
    </row>
    <row r="553" spans="1:12" x14ac:dyDescent="0.3">
      <c r="A553" s="407"/>
      <c r="B553" s="398"/>
      <c r="L553" s="401"/>
    </row>
    <row r="554" spans="1:12" x14ac:dyDescent="0.3">
      <c r="A554" s="407"/>
      <c r="B554" s="398"/>
      <c r="L554" s="401"/>
    </row>
    <row r="555" spans="1:12" x14ac:dyDescent="0.3">
      <c r="A555" s="407"/>
      <c r="B555" s="398"/>
      <c r="L555" s="401"/>
    </row>
    <row r="556" spans="1:12" x14ac:dyDescent="0.3">
      <c r="A556" s="407"/>
      <c r="B556" s="398"/>
      <c r="L556" s="401"/>
    </row>
    <row r="557" spans="1:12" x14ac:dyDescent="0.3">
      <c r="A557" s="407"/>
      <c r="B557" s="398"/>
      <c r="L557" s="401"/>
    </row>
    <row r="558" spans="1:12" x14ac:dyDescent="0.3">
      <c r="A558" s="407"/>
      <c r="B558" s="398"/>
      <c r="L558" s="401"/>
    </row>
    <row r="559" spans="1:12" x14ac:dyDescent="0.3">
      <c r="A559" s="407"/>
      <c r="B559" s="398"/>
      <c r="L559" s="401"/>
    </row>
    <row r="560" spans="1:12" x14ac:dyDescent="0.3">
      <c r="A560" s="407"/>
      <c r="B560" s="398"/>
      <c r="L560" s="401"/>
    </row>
    <row r="561" spans="1:12" x14ac:dyDescent="0.3">
      <c r="A561" s="407"/>
      <c r="B561" s="398"/>
      <c r="L561" s="401"/>
    </row>
    <row r="562" spans="1:12" x14ac:dyDescent="0.3">
      <c r="A562" s="407"/>
      <c r="B562" s="398"/>
      <c r="L562" s="401"/>
    </row>
    <row r="563" spans="1:12" x14ac:dyDescent="0.3">
      <c r="A563" s="407"/>
      <c r="B563" s="398"/>
      <c r="L563" s="401"/>
    </row>
    <row r="564" spans="1:12" x14ac:dyDescent="0.3">
      <c r="A564" s="407"/>
      <c r="B564" s="398"/>
      <c r="L564" s="401"/>
    </row>
    <row r="565" spans="1:12" x14ac:dyDescent="0.3">
      <c r="A565" s="407"/>
      <c r="B565" s="398"/>
      <c r="L565" s="401"/>
    </row>
    <row r="566" spans="1:12" x14ac:dyDescent="0.3">
      <c r="A566" s="407"/>
      <c r="B566" s="398"/>
      <c r="L566" s="401"/>
    </row>
    <row r="567" spans="1:12" x14ac:dyDescent="0.3">
      <c r="A567" s="407"/>
      <c r="B567" s="398"/>
      <c r="L567" s="401"/>
    </row>
    <row r="568" spans="1:12" x14ac:dyDescent="0.3">
      <c r="A568" s="407"/>
      <c r="B568" s="398"/>
      <c r="L568" s="401"/>
    </row>
    <row r="569" spans="1:12" x14ac:dyDescent="0.3">
      <c r="A569" s="407"/>
      <c r="B569" s="398"/>
      <c r="L569" s="401"/>
    </row>
    <row r="570" spans="1:12" x14ac:dyDescent="0.3">
      <c r="A570" s="407"/>
      <c r="B570" s="398"/>
      <c r="L570" s="401"/>
    </row>
    <row r="571" spans="1:12" x14ac:dyDescent="0.3">
      <c r="A571" s="407"/>
      <c r="B571" s="398"/>
      <c r="L571" s="401"/>
    </row>
    <row r="572" spans="1:12" x14ac:dyDescent="0.3">
      <c r="A572" s="407"/>
      <c r="B572" s="398"/>
      <c r="L572" s="401"/>
    </row>
    <row r="573" spans="1:12" x14ac:dyDescent="0.3">
      <c r="A573" s="407"/>
      <c r="B573" s="398"/>
      <c r="L573" s="401"/>
    </row>
    <row r="574" spans="1:12" x14ac:dyDescent="0.3">
      <c r="A574" s="407"/>
      <c r="B574" s="398"/>
      <c r="L574" s="401"/>
    </row>
    <row r="575" spans="1:12" x14ac:dyDescent="0.3">
      <c r="A575" s="407"/>
      <c r="B575" s="398"/>
      <c r="L575" s="401"/>
    </row>
    <row r="576" spans="1:12" x14ac:dyDescent="0.3">
      <c r="A576" s="407"/>
      <c r="B576" s="398"/>
      <c r="L576" s="401"/>
    </row>
    <row r="577" spans="1:12" x14ac:dyDescent="0.3">
      <c r="A577" s="407"/>
      <c r="B577" s="398"/>
      <c r="L577" s="401"/>
    </row>
    <row r="578" spans="1:12" x14ac:dyDescent="0.3">
      <c r="A578" s="407"/>
      <c r="B578" s="398"/>
      <c r="L578" s="401"/>
    </row>
    <row r="579" spans="1:12" x14ac:dyDescent="0.3">
      <c r="A579" s="407"/>
      <c r="B579" s="398"/>
      <c r="L579" s="401"/>
    </row>
    <row r="580" spans="1:12" x14ac:dyDescent="0.3">
      <c r="A580" s="407"/>
      <c r="B580" s="398"/>
      <c r="L580" s="401"/>
    </row>
    <row r="581" spans="1:12" x14ac:dyDescent="0.3">
      <c r="A581" s="407"/>
      <c r="B581" s="398"/>
      <c r="L581" s="401"/>
    </row>
    <row r="582" spans="1:12" x14ac:dyDescent="0.3">
      <c r="A582" s="407"/>
      <c r="B582" s="398"/>
      <c r="L582" s="401"/>
    </row>
    <row r="583" spans="1:12" x14ac:dyDescent="0.3">
      <c r="A583" s="407"/>
      <c r="B583" s="398"/>
      <c r="L583" s="401"/>
    </row>
    <row r="584" spans="1:12" x14ac:dyDescent="0.3">
      <c r="A584" s="407"/>
      <c r="B584" s="398"/>
      <c r="L584" s="401"/>
    </row>
    <row r="585" spans="1:12" x14ac:dyDescent="0.3">
      <c r="A585" s="407"/>
      <c r="B585" s="398"/>
      <c r="L585" s="401"/>
    </row>
    <row r="586" spans="1:12" x14ac:dyDescent="0.3">
      <c r="A586" s="407"/>
      <c r="B586" s="398"/>
      <c r="L586" s="401"/>
    </row>
    <row r="587" spans="1:12" x14ac:dyDescent="0.3">
      <c r="A587" s="407"/>
      <c r="B587" s="398"/>
      <c r="L587" s="401"/>
    </row>
    <row r="588" spans="1:12" x14ac:dyDescent="0.3">
      <c r="A588" s="407"/>
      <c r="B588" s="398"/>
      <c r="L588" s="401"/>
    </row>
    <row r="589" spans="1:12" x14ac:dyDescent="0.3">
      <c r="A589" s="407"/>
      <c r="B589" s="398"/>
      <c r="L589" s="401"/>
    </row>
    <row r="590" spans="1:12" x14ac:dyDescent="0.3">
      <c r="A590" s="407"/>
      <c r="B590" s="398"/>
      <c r="L590" s="401"/>
    </row>
    <row r="591" spans="1:12" x14ac:dyDescent="0.3">
      <c r="A591" s="407"/>
      <c r="B591" s="398"/>
      <c r="L591" s="401"/>
    </row>
    <row r="592" spans="1:12" x14ac:dyDescent="0.3">
      <c r="A592" s="407"/>
      <c r="B592" s="398"/>
      <c r="L592" s="401"/>
    </row>
    <row r="593" spans="1:12" x14ac:dyDescent="0.3">
      <c r="A593" s="407"/>
      <c r="B593" s="398"/>
      <c r="L593" s="401"/>
    </row>
    <row r="594" spans="1:12" x14ac:dyDescent="0.3">
      <c r="A594" s="407"/>
      <c r="B594" s="398"/>
      <c r="L594" s="401"/>
    </row>
    <row r="595" spans="1:12" x14ac:dyDescent="0.3">
      <c r="A595" s="407"/>
      <c r="B595" s="398"/>
      <c r="L595" s="401"/>
    </row>
    <row r="596" spans="1:12" x14ac:dyDescent="0.3">
      <c r="A596" s="407"/>
      <c r="B596" s="398"/>
      <c r="L596" s="401"/>
    </row>
    <row r="597" spans="1:12" x14ac:dyDescent="0.3">
      <c r="A597" s="407"/>
      <c r="B597" s="398"/>
      <c r="L597" s="401"/>
    </row>
    <row r="598" spans="1:12" x14ac:dyDescent="0.3">
      <c r="A598" s="407"/>
      <c r="B598" s="398"/>
      <c r="L598" s="401"/>
    </row>
    <row r="599" spans="1:12" x14ac:dyDescent="0.3">
      <c r="A599" s="407"/>
      <c r="B599" s="398"/>
      <c r="L599" s="401"/>
    </row>
    <row r="600" spans="1:12" x14ac:dyDescent="0.3">
      <c r="A600" s="407"/>
      <c r="B600" s="398"/>
      <c r="L600" s="401"/>
    </row>
    <row r="601" spans="1:12" x14ac:dyDescent="0.3">
      <c r="A601" s="407"/>
      <c r="B601" s="398"/>
      <c r="L601" s="401"/>
    </row>
    <row r="602" spans="1:12" x14ac:dyDescent="0.3">
      <c r="A602" s="407"/>
      <c r="B602" s="398"/>
      <c r="L602" s="401"/>
    </row>
    <row r="603" spans="1:12" x14ac:dyDescent="0.3">
      <c r="A603" s="407"/>
      <c r="B603" s="398"/>
      <c r="L603" s="401"/>
    </row>
    <row r="604" spans="1:12" x14ac:dyDescent="0.3">
      <c r="A604" s="407"/>
      <c r="B604" s="398"/>
      <c r="L604" s="401"/>
    </row>
    <row r="605" spans="1:12" x14ac:dyDescent="0.3">
      <c r="A605" s="407"/>
      <c r="B605" s="398"/>
      <c r="L605" s="401"/>
    </row>
    <row r="606" spans="1:12" x14ac:dyDescent="0.3">
      <c r="A606" s="407"/>
      <c r="B606" s="398"/>
      <c r="L606" s="401"/>
    </row>
    <row r="607" spans="1:12" x14ac:dyDescent="0.3">
      <c r="A607" s="407"/>
      <c r="B607" s="398"/>
      <c r="L607" s="401"/>
    </row>
    <row r="608" spans="1:12" x14ac:dyDescent="0.3">
      <c r="A608" s="407"/>
      <c r="B608" s="398"/>
      <c r="L608" s="401"/>
    </row>
    <row r="609" spans="1:12" x14ac:dyDescent="0.3">
      <c r="A609" s="407"/>
      <c r="B609" s="398"/>
      <c r="L609" s="401"/>
    </row>
    <row r="610" spans="1:12" x14ac:dyDescent="0.3">
      <c r="A610" s="407"/>
      <c r="B610" s="398"/>
      <c r="L610" s="401"/>
    </row>
    <row r="611" spans="1:12" x14ac:dyDescent="0.3">
      <c r="A611" s="407"/>
      <c r="B611" s="398"/>
      <c r="L611" s="401"/>
    </row>
    <row r="612" spans="1:12" x14ac:dyDescent="0.3">
      <c r="A612" s="407"/>
      <c r="B612" s="398"/>
      <c r="L612" s="401"/>
    </row>
    <row r="613" spans="1:12" x14ac:dyDescent="0.3">
      <c r="A613" s="407"/>
      <c r="B613" s="398"/>
      <c r="L613" s="401"/>
    </row>
    <row r="614" spans="1:12" x14ac:dyDescent="0.3">
      <c r="A614" s="407"/>
      <c r="B614" s="398"/>
      <c r="L614" s="401"/>
    </row>
    <row r="615" spans="1:12" x14ac:dyDescent="0.3">
      <c r="A615" s="407"/>
      <c r="B615" s="398"/>
      <c r="L615" s="401"/>
    </row>
    <row r="616" spans="1:12" x14ac:dyDescent="0.3">
      <c r="A616" s="407"/>
      <c r="B616" s="398"/>
      <c r="L616" s="401"/>
    </row>
    <row r="617" spans="1:12" x14ac:dyDescent="0.3">
      <c r="A617" s="407"/>
      <c r="B617" s="398"/>
      <c r="L617" s="401"/>
    </row>
    <row r="618" spans="1:12" x14ac:dyDescent="0.3">
      <c r="A618" s="407"/>
      <c r="B618" s="398"/>
      <c r="L618" s="401"/>
    </row>
    <row r="619" spans="1:12" x14ac:dyDescent="0.3">
      <c r="A619" s="407"/>
      <c r="B619" s="398"/>
      <c r="L619" s="401"/>
    </row>
    <row r="620" spans="1:12" x14ac:dyDescent="0.3">
      <c r="A620" s="407"/>
      <c r="B620" s="398"/>
      <c r="L620" s="401"/>
    </row>
    <row r="621" spans="1:12" x14ac:dyDescent="0.3">
      <c r="A621" s="407"/>
      <c r="B621" s="398"/>
      <c r="L621" s="401"/>
    </row>
    <row r="622" spans="1:12" x14ac:dyDescent="0.3">
      <c r="A622" s="407"/>
      <c r="B622" s="398"/>
      <c r="L622" s="401"/>
    </row>
    <row r="623" spans="1:12" x14ac:dyDescent="0.3">
      <c r="A623" s="407"/>
      <c r="B623" s="398"/>
      <c r="L623" s="401"/>
    </row>
    <row r="624" spans="1:12" x14ac:dyDescent="0.3">
      <c r="A624" s="407"/>
      <c r="B624" s="398"/>
      <c r="L624" s="401"/>
    </row>
    <row r="625" spans="1:12" x14ac:dyDescent="0.3">
      <c r="A625" s="407"/>
      <c r="B625" s="398"/>
      <c r="L625" s="401"/>
    </row>
    <row r="626" spans="1:12" x14ac:dyDescent="0.3">
      <c r="A626" s="407"/>
      <c r="B626" s="398"/>
      <c r="L626" s="401"/>
    </row>
    <row r="627" spans="1:12" x14ac:dyDescent="0.3">
      <c r="A627" s="407"/>
      <c r="B627" s="398"/>
      <c r="L627" s="401"/>
    </row>
    <row r="628" spans="1:12" x14ac:dyDescent="0.3">
      <c r="A628" s="407"/>
      <c r="B628" s="398"/>
      <c r="L628" s="401"/>
    </row>
    <row r="629" spans="1:12" x14ac:dyDescent="0.3">
      <c r="A629" s="407"/>
      <c r="B629" s="398"/>
      <c r="L629" s="401"/>
    </row>
    <row r="630" spans="1:12" x14ac:dyDescent="0.3">
      <c r="A630" s="407"/>
      <c r="B630" s="398"/>
      <c r="L630" s="401"/>
    </row>
    <row r="631" spans="1:12" x14ac:dyDescent="0.3">
      <c r="A631" s="407"/>
      <c r="B631" s="398"/>
      <c r="L631" s="401"/>
    </row>
    <row r="632" spans="1:12" x14ac:dyDescent="0.3">
      <c r="A632" s="407"/>
      <c r="B632" s="398"/>
      <c r="L632" s="401"/>
    </row>
    <row r="633" spans="1:12" x14ac:dyDescent="0.3">
      <c r="A633" s="407"/>
      <c r="B633" s="398"/>
      <c r="L633" s="401"/>
    </row>
    <row r="634" spans="1:12" x14ac:dyDescent="0.3">
      <c r="A634" s="407"/>
      <c r="B634" s="398"/>
      <c r="L634" s="401"/>
    </row>
    <row r="635" spans="1:12" x14ac:dyDescent="0.3">
      <c r="A635" s="407"/>
      <c r="B635" s="398"/>
      <c r="L635" s="401"/>
    </row>
    <row r="636" spans="1:12" x14ac:dyDescent="0.3">
      <c r="A636" s="407"/>
      <c r="B636" s="398"/>
      <c r="L636" s="401"/>
    </row>
    <row r="637" spans="1:12" x14ac:dyDescent="0.3">
      <c r="A637" s="407"/>
      <c r="B637" s="398"/>
      <c r="L637" s="401"/>
    </row>
    <row r="638" spans="1:12" x14ac:dyDescent="0.3">
      <c r="A638" s="407"/>
      <c r="B638" s="398"/>
      <c r="L638" s="401"/>
    </row>
    <row r="639" spans="1:12" x14ac:dyDescent="0.3">
      <c r="A639" s="407"/>
      <c r="B639" s="398"/>
      <c r="L639" s="401"/>
    </row>
    <row r="640" spans="1:12" x14ac:dyDescent="0.3">
      <c r="A640" s="407"/>
      <c r="B640" s="398"/>
      <c r="L640" s="401"/>
    </row>
    <row r="641" spans="1:12" x14ac:dyDescent="0.3">
      <c r="A641" s="407"/>
      <c r="B641" s="398"/>
      <c r="L641" s="401"/>
    </row>
    <row r="642" spans="1:12" x14ac:dyDescent="0.3">
      <c r="A642" s="407"/>
      <c r="B642" s="398"/>
      <c r="L642" s="401"/>
    </row>
    <row r="643" spans="1:12" x14ac:dyDescent="0.3">
      <c r="A643" s="407"/>
      <c r="B643" s="398"/>
      <c r="L643" s="401"/>
    </row>
    <row r="644" spans="1:12" x14ac:dyDescent="0.3">
      <c r="A644" s="407"/>
      <c r="B644" s="398"/>
      <c r="L644" s="401"/>
    </row>
    <row r="645" spans="1:12" x14ac:dyDescent="0.3">
      <c r="A645" s="407"/>
      <c r="B645" s="398"/>
      <c r="L645" s="401"/>
    </row>
    <row r="646" spans="1:12" x14ac:dyDescent="0.3">
      <c r="A646" s="407"/>
      <c r="B646" s="398"/>
      <c r="L646" s="401"/>
    </row>
    <row r="647" spans="1:12" x14ac:dyDescent="0.3">
      <c r="A647" s="407"/>
      <c r="B647" s="398"/>
      <c r="L647" s="401"/>
    </row>
    <row r="648" spans="1:12" x14ac:dyDescent="0.3">
      <c r="A648" s="407"/>
      <c r="B648" s="398"/>
      <c r="L648" s="401"/>
    </row>
    <row r="649" spans="1:12" x14ac:dyDescent="0.3">
      <c r="A649" s="407"/>
      <c r="B649" s="398"/>
      <c r="L649" s="401"/>
    </row>
    <row r="650" spans="1:12" x14ac:dyDescent="0.3">
      <c r="A650" s="407"/>
      <c r="B650" s="398"/>
      <c r="L650" s="401"/>
    </row>
    <row r="651" spans="1:12" x14ac:dyDescent="0.3">
      <c r="A651" s="407"/>
      <c r="B651" s="398"/>
      <c r="L651" s="401"/>
    </row>
    <row r="652" spans="1:12" x14ac:dyDescent="0.3">
      <c r="A652" s="407"/>
      <c r="B652" s="398"/>
      <c r="L652" s="401"/>
    </row>
    <row r="653" spans="1:12" x14ac:dyDescent="0.3">
      <c r="A653" s="407"/>
      <c r="B653" s="398"/>
      <c r="L653" s="401"/>
    </row>
    <row r="654" spans="1:12" x14ac:dyDescent="0.3">
      <c r="A654" s="407"/>
      <c r="B654" s="398"/>
      <c r="L654" s="401"/>
    </row>
    <row r="655" spans="1:12" x14ac:dyDescent="0.3">
      <c r="A655" s="407"/>
      <c r="B655" s="398"/>
      <c r="L655" s="401"/>
    </row>
    <row r="656" spans="1:12" x14ac:dyDescent="0.3">
      <c r="A656" s="407"/>
      <c r="B656" s="398"/>
      <c r="L656" s="401"/>
    </row>
    <row r="657" spans="1:12" x14ac:dyDescent="0.3">
      <c r="A657" s="407"/>
      <c r="B657" s="398"/>
      <c r="L657" s="401"/>
    </row>
    <row r="658" spans="1:12" x14ac:dyDescent="0.3">
      <c r="A658" s="407"/>
      <c r="B658" s="398"/>
      <c r="L658" s="401"/>
    </row>
    <row r="659" spans="1:12" x14ac:dyDescent="0.3">
      <c r="A659" s="407"/>
      <c r="B659" s="398"/>
      <c r="L659" s="401"/>
    </row>
    <row r="660" spans="1:12" x14ac:dyDescent="0.3">
      <c r="A660" s="407"/>
      <c r="B660" s="398"/>
      <c r="L660" s="401"/>
    </row>
    <row r="661" spans="1:12" x14ac:dyDescent="0.3">
      <c r="A661" s="407"/>
      <c r="B661" s="398"/>
      <c r="L661" s="401"/>
    </row>
    <row r="662" spans="1:12" x14ac:dyDescent="0.3">
      <c r="A662" s="407"/>
      <c r="B662" s="398"/>
      <c r="L662" s="401"/>
    </row>
    <row r="663" spans="1:12" x14ac:dyDescent="0.3">
      <c r="A663" s="407"/>
      <c r="B663" s="398"/>
      <c r="L663" s="401"/>
    </row>
    <row r="664" spans="1:12" x14ac:dyDescent="0.3">
      <c r="A664" s="407"/>
      <c r="B664" s="398"/>
      <c r="L664" s="401"/>
    </row>
    <row r="665" spans="1:12" x14ac:dyDescent="0.3">
      <c r="A665" s="407"/>
      <c r="B665" s="398"/>
      <c r="L665" s="401"/>
    </row>
    <row r="666" spans="1:12" x14ac:dyDescent="0.3">
      <c r="A666" s="407"/>
      <c r="B666" s="398"/>
      <c r="L666" s="401"/>
    </row>
    <row r="667" spans="1:12" x14ac:dyDescent="0.3">
      <c r="A667" s="407"/>
      <c r="B667" s="398"/>
      <c r="L667" s="401"/>
    </row>
    <row r="668" spans="1:12" x14ac:dyDescent="0.3">
      <c r="A668" s="407"/>
      <c r="B668" s="398"/>
      <c r="L668" s="401"/>
    </row>
    <row r="669" spans="1:12" x14ac:dyDescent="0.3">
      <c r="A669" s="407"/>
      <c r="B669" s="398"/>
      <c r="L669" s="401"/>
    </row>
    <row r="670" spans="1:12" x14ac:dyDescent="0.3">
      <c r="A670" s="407"/>
      <c r="B670" s="398"/>
      <c r="L670" s="401"/>
    </row>
    <row r="671" spans="1:12" x14ac:dyDescent="0.3">
      <c r="A671" s="407"/>
      <c r="B671" s="398"/>
      <c r="L671" s="401"/>
    </row>
    <row r="672" spans="1:12" x14ac:dyDescent="0.3">
      <c r="A672" s="407"/>
      <c r="B672" s="398"/>
      <c r="L672" s="401"/>
    </row>
    <row r="673" spans="1:12" x14ac:dyDescent="0.3">
      <c r="A673" s="407"/>
      <c r="B673" s="398"/>
      <c r="L673" s="401"/>
    </row>
    <row r="674" spans="1:12" x14ac:dyDescent="0.3">
      <c r="A674" s="407"/>
      <c r="B674" s="398"/>
      <c r="L674" s="401"/>
    </row>
    <row r="675" spans="1:12" x14ac:dyDescent="0.3">
      <c r="A675" s="407"/>
      <c r="B675" s="398"/>
      <c r="L675" s="401"/>
    </row>
    <row r="676" spans="1:12" x14ac:dyDescent="0.3">
      <c r="A676" s="407"/>
      <c r="B676" s="398"/>
      <c r="L676" s="401"/>
    </row>
    <row r="677" spans="1:12" x14ac:dyDescent="0.3">
      <c r="A677" s="407"/>
      <c r="B677" s="398"/>
      <c r="L677" s="401"/>
    </row>
    <row r="678" spans="1:12" x14ac:dyDescent="0.3">
      <c r="A678" s="407"/>
      <c r="B678" s="398"/>
      <c r="L678" s="401"/>
    </row>
    <row r="679" spans="1:12" x14ac:dyDescent="0.3">
      <c r="A679" s="407"/>
      <c r="B679" s="398"/>
      <c r="L679" s="401"/>
    </row>
    <row r="680" spans="1:12" x14ac:dyDescent="0.3">
      <c r="A680" s="407"/>
      <c r="B680" s="398"/>
      <c r="L680" s="401"/>
    </row>
    <row r="681" spans="1:12" x14ac:dyDescent="0.3">
      <c r="A681" s="407"/>
      <c r="B681" s="398"/>
      <c r="L681" s="401"/>
    </row>
    <row r="682" spans="1:12" x14ac:dyDescent="0.3">
      <c r="A682" s="407"/>
      <c r="B682" s="398"/>
      <c r="L682" s="401"/>
    </row>
    <row r="683" spans="1:12" x14ac:dyDescent="0.3">
      <c r="A683" s="407"/>
      <c r="B683" s="398"/>
      <c r="L683" s="401"/>
    </row>
    <row r="684" spans="1:12" x14ac:dyDescent="0.3">
      <c r="A684" s="407"/>
      <c r="B684" s="398"/>
      <c r="L684" s="401"/>
    </row>
    <row r="685" spans="1:12" x14ac:dyDescent="0.3">
      <c r="A685" s="407"/>
      <c r="B685" s="398"/>
      <c r="L685" s="401"/>
    </row>
    <row r="686" spans="1:12" x14ac:dyDescent="0.3">
      <c r="A686" s="407"/>
      <c r="B686" s="398"/>
      <c r="L686" s="401"/>
    </row>
    <row r="687" spans="1:12" x14ac:dyDescent="0.3">
      <c r="A687" s="407"/>
      <c r="B687" s="398"/>
      <c r="L687" s="401"/>
    </row>
    <row r="688" spans="1:12" x14ac:dyDescent="0.3">
      <c r="A688" s="407"/>
      <c r="B688" s="398"/>
      <c r="L688" s="401"/>
    </row>
    <row r="689" spans="1:12" x14ac:dyDescent="0.3">
      <c r="A689" s="407"/>
      <c r="B689" s="398"/>
      <c r="L689" s="401"/>
    </row>
    <row r="690" spans="1:12" x14ac:dyDescent="0.3">
      <c r="A690" s="407"/>
      <c r="B690" s="398"/>
      <c r="L690" s="401"/>
    </row>
    <row r="691" spans="1:12" x14ac:dyDescent="0.3">
      <c r="A691" s="407"/>
      <c r="B691" s="398"/>
      <c r="L691" s="401"/>
    </row>
    <row r="692" spans="1:12" x14ac:dyDescent="0.3">
      <c r="A692" s="407"/>
      <c r="B692" s="398"/>
      <c r="L692" s="401"/>
    </row>
    <row r="693" spans="1:12" x14ac:dyDescent="0.3">
      <c r="A693" s="407"/>
      <c r="B693" s="398"/>
      <c r="L693" s="401"/>
    </row>
    <row r="694" spans="1:12" x14ac:dyDescent="0.3">
      <c r="A694" s="407"/>
      <c r="B694" s="398"/>
      <c r="L694" s="401"/>
    </row>
    <row r="695" spans="1:12" x14ac:dyDescent="0.3">
      <c r="A695" s="407"/>
      <c r="B695" s="398"/>
      <c r="L695" s="401"/>
    </row>
    <row r="696" spans="1:12" x14ac:dyDescent="0.3">
      <c r="A696" s="407"/>
      <c r="B696" s="398"/>
      <c r="L696" s="401"/>
    </row>
    <row r="697" spans="1:12" x14ac:dyDescent="0.3">
      <c r="A697" s="407"/>
      <c r="B697" s="398"/>
      <c r="L697" s="401"/>
    </row>
    <row r="698" spans="1:12" x14ac:dyDescent="0.3">
      <c r="A698" s="407"/>
      <c r="B698" s="398"/>
      <c r="L698" s="401"/>
    </row>
    <row r="699" spans="1:12" x14ac:dyDescent="0.3">
      <c r="A699" s="407"/>
      <c r="B699" s="398"/>
      <c r="L699" s="401"/>
    </row>
    <row r="700" spans="1:12" x14ac:dyDescent="0.3">
      <c r="A700" s="407"/>
      <c r="B700" s="398"/>
      <c r="L700" s="401"/>
    </row>
    <row r="701" spans="1:12" x14ac:dyDescent="0.3">
      <c r="A701" s="407"/>
      <c r="B701" s="398"/>
      <c r="L701" s="401"/>
    </row>
    <row r="702" spans="1:12" x14ac:dyDescent="0.3">
      <c r="A702" s="407"/>
      <c r="B702" s="398"/>
      <c r="L702" s="401"/>
    </row>
    <row r="703" spans="1:12" x14ac:dyDescent="0.3">
      <c r="A703" s="407"/>
      <c r="B703" s="398"/>
      <c r="L703" s="401"/>
    </row>
    <row r="704" spans="1:12" x14ac:dyDescent="0.3">
      <c r="A704" s="407"/>
      <c r="B704" s="398"/>
      <c r="L704" s="401"/>
    </row>
    <row r="705" spans="1:12" x14ac:dyDescent="0.3">
      <c r="A705" s="407"/>
      <c r="B705" s="398"/>
      <c r="L705" s="401"/>
    </row>
    <row r="706" spans="1:12" x14ac:dyDescent="0.3">
      <c r="A706" s="407"/>
      <c r="B706" s="398"/>
      <c r="L706" s="401"/>
    </row>
    <row r="707" spans="1:12" x14ac:dyDescent="0.3">
      <c r="A707" s="407"/>
      <c r="B707" s="398"/>
      <c r="L707" s="401"/>
    </row>
    <row r="708" spans="1:12" x14ac:dyDescent="0.3">
      <c r="A708" s="407"/>
      <c r="B708" s="398"/>
      <c r="L708" s="401"/>
    </row>
    <row r="709" spans="1:12" x14ac:dyDescent="0.3">
      <c r="A709" s="407"/>
      <c r="B709" s="398"/>
      <c r="L709" s="401"/>
    </row>
    <row r="710" spans="1:12" x14ac:dyDescent="0.3">
      <c r="A710" s="407"/>
      <c r="B710" s="398"/>
      <c r="L710" s="401"/>
    </row>
    <row r="711" spans="1:12" x14ac:dyDescent="0.3">
      <c r="A711" s="407"/>
      <c r="B711" s="398"/>
      <c r="L711" s="401"/>
    </row>
    <row r="712" spans="1:12" x14ac:dyDescent="0.3">
      <c r="A712" s="407"/>
      <c r="B712" s="398"/>
      <c r="L712" s="401"/>
    </row>
    <row r="713" spans="1:12" x14ac:dyDescent="0.3">
      <c r="A713" s="407"/>
      <c r="B713" s="398"/>
      <c r="L713" s="401"/>
    </row>
    <row r="714" spans="1:12" x14ac:dyDescent="0.3">
      <c r="A714" s="407"/>
      <c r="B714" s="398"/>
      <c r="L714" s="401"/>
    </row>
    <row r="715" spans="1:12" x14ac:dyDescent="0.3">
      <c r="A715" s="407"/>
      <c r="B715" s="398"/>
      <c r="L715" s="401"/>
    </row>
    <row r="716" spans="1:12" x14ac:dyDescent="0.3">
      <c r="A716" s="407"/>
      <c r="B716" s="398"/>
      <c r="L716" s="401"/>
    </row>
    <row r="717" spans="1:12" x14ac:dyDescent="0.3">
      <c r="A717" s="407"/>
      <c r="B717" s="398"/>
      <c r="L717" s="401"/>
    </row>
    <row r="718" spans="1:12" x14ac:dyDescent="0.3">
      <c r="A718" s="407"/>
      <c r="B718" s="398"/>
      <c r="L718" s="401"/>
    </row>
    <row r="719" spans="1:12" x14ac:dyDescent="0.3">
      <c r="A719" s="407"/>
      <c r="B719" s="398"/>
      <c r="L719" s="401"/>
    </row>
    <row r="720" spans="1:12" x14ac:dyDescent="0.3">
      <c r="A720" s="407"/>
      <c r="B720" s="398"/>
      <c r="L720" s="401"/>
    </row>
    <row r="721" spans="1:12" x14ac:dyDescent="0.3">
      <c r="A721" s="407"/>
      <c r="B721" s="398"/>
      <c r="L721" s="401"/>
    </row>
    <row r="722" spans="1:12" x14ac:dyDescent="0.3">
      <c r="A722" s="407"/>
      <c r="B722" s="398"/>
      <c r="L722" s="401"/>
    </row>
    <row r="723" spans="1:12" x14ac:dyDescent="0.3">
      <c r="A723" s="407"/>
      <c r="B723" s="398"/>
      <c r="L723" s="401"/>
    </row>
    <row r="724" spans="1:12" x14ac:dyDescent="0.3">
      <c r="A724" s="407"/>
      <c r="B724" s="398"/>
      <c r="L724" s="401"/>
    </row>
    <row r="725" spans="1:12" x14ac:dyDescent="0.3">
      <c r="A725" s="407"/>
      <c r="B725" s="398"/>
      <c r="L725" s="401"/>
    </row>
    <row r="726" spans="1:12" x14ac:dyDescent="0.3">
      <c r="A726" s="407"/>
      <c r="B726" s="398"/>
      <c r="L726" s="401"/>
    </row>
    <row r="727" spans="1:12" x14ac:dyDescent="0.3">
      <c r="A727" s="407"/>
      <c r="B727" s="398"/>
      <c r="L727" s="401"/>
    </row>
    <row r="728" spans="1:12" x14ac:dyDescent="0.3">
      <c r="A728" s="407"/>
      <c r="B728" s="398"/>
      <c r="L728" s="401"/>
    </row>
    <row r="729" spans="1:12" x14ac:dyDescent="0.3">
      <c r="A729" s="407"/>
      <c r="B729" s="398"/>
      <c r="L729" s="401"/>
    </row>
    <row r="730" spans="1:12" x14ac:dyDescent="0.3">
      <c r="A730" s="407"/>
      <c r="B730" s="398"/>
      <c r="L730" s="401"/>
    </row>
    <row r="731" spans="1:12" x14ac:dyDescent="0.3">
      <c r="A731" s="407"/>
      <c r="B731" s="398"/>
      <c r="L731" s="401"/>
    </row>
    <row r="732" spans="1:12" x14ac:dyDescent="0.3">
      <c r="A732" s="407"/>
      <c r="B732" s="398"/>
      <c r="L732" s="401"/>
    </row>
    <row r="733" spans="1:12" x14ac:dyDescent="0.3">
      <c r="A733" s="407"/>
      <c r="B733" s="398"/>
      <c r="L733" s="401"/>
    </row>
    <row r="734" spans="1:12" x14ac:dyDescent="0.3">
      <c r="A734" s="407"/>
      <c r="B734" s="398"/>
      <c r="L734" s="401"/>
    </row>
    <row r="735" spans="1:12" x14ac:dyDescent="0.3">
      <c r="A735" s="407"/>
      <c r="B735" s="398"/>
      <c r="L735" s="401"/>
    </row>
    <row r="736" spans="1:12" x14ac:dyDescent="0.3">
      <c r="A736" s="407"/>
      <c r="B736" s="398"/>
      <c r="L736" s="401"/>
    </row>
    <row r="737" spans="1:12" x14ac:dyDescent="0.3">
      <c r="A737" s="407"/>
      <c r="B737" s="398"/>
      <c r="L737" s="401"/>
    </row>
    <row r="738" spans="1:12" x14ac:dyDescent="0.3">
      <c r="A738" s="407"/>
      <c r="B738" s="398"/>
      <c r="L738" s="401"/>
    </row>
    <row r="739" spans="1:12" x14ac:dyDescent="0.3">
      <c r="A739" s="407"/>
      <c r="B739" s="398"/>
      <c r="L739" s="401"/>
    </row>
    <row r="740" spans="1:12" x14ac:dyDescent="0.3">
      <c r="A740" s="407"/>
      <c r="B740" s="398"/>
      <c r="L740" s="401"/>
    </row>
    <row r="741" spans="1:12" x14ac:dyDescent="0.3">
      <c r="A741" s="407"/>
      <c r="B741" s="398"/>
      <c r="L741" s="401"/>
    </row>
    <row r="742" spans="1:12" x14ac:dyDescent="0.3">
      <c r="A742" s="407"/>
      <c r="B742" s="398"/>
      <c r="L742" s="401"/>
    </row>
    <row r="743" spans="1:12" x14ac:dyDescent="0.3">
      <c r="A743" s="407"/>
      <c r="B743" s="398"/>
      <c r="L743" s="401"/>
    </row>
    <row r="744" spans="1:12" x14ac:dyDescent="0.3">
      <c r="A744" s="407"/>
      <c r="B744" s="398"/>
      <c r="L744" s="401"/>
    </row>
    <row r="745" spans="1:12" x14ac:dyDescent="0.3">
      <c r="A745" s="407"/>
      <c r="B745" s="398"/>
      <c r="L745" s="401"/>
    </row>
    <row r="746" spans="1:12" x14ac:dyDescent="0.3">
      <c r="A746" s="407"/>
      <c r="B746" s="398"/>
      <c r="L746" s="401"/>
    </row>
    <row r="747" spans="1:12" x14ac:dyDescent="0.3">
      <c r="A747" s="407"/>
      <c r="B747" s="398"/>
      <c r="L747" s="401"/>
    </row>
    <row r="748" spans="1:12" x14ac:dyDescent="0.3">
      <c r="A748" s="407"/>
      <c r="B748" s="398"/>
      <c r="L748" s="401"/>
    </row>
    <row r="749" spans="1:12" x14ac:dyDescent="0.3">
      <c r="A749" s="407"/>
      <c r="B749" s="398"/>
      <c r="L749" s="401"/>
    </row>
    <row r="750" spans="1:12" x14ac:dyDescent="0.3">
      <c r="A750" s="407"/>
      <c r="B750" s="398"/>
      <c r="L750" s="401"/>
    </row>
    <row r="751" spans="1:12" x14ac:dyDescent="0.3">
      <c r="A751" s="407"/>
      <c r="B751" s="398"/>
      <c r="L751" s="401"/>
    </row>
    <row r="752" spans="1:12" x14ac:dyDescent="0.3">
      <c r="A752" s="407"/>
      <c r="B752" s="398"/>
      <c r="L752" s="401"/>
    </row>
    <row r="753" spans="1:12" x14ac:dyDescent="0.3">
      <c r="A753" s="407"/>
      <c r="B753" s="398"/>
      <c r="L753" s="401"/>
    </row>
    <row r="754" spans="1:12" x14ac:dyDescent="0.3">
      <c r="A754" s="407"/>
      <c r="B754" s="398"/>
      <c r="L754" s="401"/>
    </row>
    <row r="755" spans="1:12" x14ac:dyDescent="0.3">
      <c r="A755" s="407"/>
      <c r="B755" s="398"/>
      <c r="L755" s="401"/>
    </row>
    <row r="756" spans="1:12" x14ac:dyDescent="0.3">
      <c r="A756" s="407"/>
      <c r="B756" s="398"/>
      <c r="L756" s="401"/>
    </row>
    <row r="757" spans="1:12" x14ac:dyDescent="0.3">
      <c r="A757" s="407"/>
      <c r="B757" s="398"/>
      <c r="L757" s="401"/>
    </row>
    <row r="758" spans="1:12" x14ac:dyDescent="0.3">
      <c r="A758" s="407"/>
      <c r="B758" s="398"/>
      <c r="L758" s="401"/>
    </row>
    <row r="759" spans="1:12" x14ac:dyDescent="0.3">
      <c r="A759" s="407"/>
      <c r="B759" s="398"/>
      <c r="L759" s="401"/>
    </row>
    <row r="760" spans="1:12" x14ac:dyDescent="0.3">
      <c r="A760" s="407"/>
      <c r="B760" s="398"/>
      <c r="L760" s="401"/>
    </row>
    <row r="761" spans="1:12" x14ac:dyDescent="0.3">
      <c r="A761" s="407"/>
      <c r="B761" s="398"/>
      <c r="L761" s="401"/>
    </row>
    <row r="762" spans="1:12" x14ac:dyDescent="0.3">
      <c r="A762" s="407"/>
      <c r="B762" s="398"/>
      <c r="L762" s="401"/>
    </row>
    <row r="763" spans="1:12" x14ac:dyDescent="0.3">
      <c r="A763" s="407"/>
      <c r="B763" s="398"/>
      <c r="L763" s="401"/>
    </row>
    <row r="764" spans="1:12" x14ac:dyDescent="0.3">
      <c r="A764" s="407"/>
      <c r="B764" s="398"/>
      <c r="L764" s="401"/>
    </row>
    <row r="765" spans="1:12" x14ac:dyDescent="0.3">
      <c r="A765" s="407"/>
      <c r="B765" s="398"/>
      <c r="L765" s="401"/>
    </row>
    <row r="766" spans="1:12" x14ac:dyDescent="0.3">
      <c r="A766" s="407"/>
      <c r="B766" s="398"/>
      <c r="L766" s="401"/>
    </row>
    <row r="767" spans="1:12" x14ac:dyDescent="0.3">
      <c r="A767" s="407"/>
      <c r="B767" s="398"/>
      <c r="L767" s="401"/>
    </row>
    <row r="768" spans="1:12" x14ac:dyDescent="0.3">
      <c r="A768" s="407"/>
      <c r="B768" s="398"/>
      <c r="L768" s="401"/>
    </row>
    <row r="769" spans="1:12" x14ac:dyDescent="0.3">
      <c r="A769" s="407"/>
      <c r="B769" s="398"/>
      <c r="L769" s="401"/>
    </row>
    <row r="770" spans="1:12" x14ac:dyDescent="0.3">
      <c r="A770" s="407"/>
      <c r="B770" s="398"/>
      <c r="L770" s="401"/>
    </row>
    <row r="771" spans="1:12" x14ac:dyDescent="0.3">
      <c r="A771" s="407"/>
      <c r="B771" s="398"/>
      <c r="L771" s="401"/>
    </row>
    <row r="772" spans="1:12" x14ac:dyDescent="0.3">
      <c r="A772" s="407"/>
      <c r="B772" s="398"/>
      <c r="L772" s="401"/>
    </row>
    <row r="773" spans="1:12" x14ac:dyDescent="0.3">
      <c r="A773" s="407"/>
      <c r="B773" s="398"/>
      <c r="L773" s="401"/>
    </row>
    <row r="774" spans="1:12" x14ac:dyDescent="0.3">
      <c r="A774" s="407"/>
      <c r="B774" s="398"/>
      <c r="L774" s="401"/>
    </row>
    <row r="775" spans="1:12" x14ac:dyDescent="0.3">
      <c r="A775" s="407"/>
      <c r="B775" s="398"/>
      <c r="L775" s="401"/>
    </row>
    <row r="776" spans="1:12" x14ac:dyDescent="0.3">
      <c r="A776" s="407"/>
      <c r="B776" s="398"/>
      <c r="L776" s="401"/>
    </row>
    <row r="777" spans="1:12" x14ac:dyDescent="0.3">
      <c r="A777" s="407"/>
      <c r="B777" s="398"/>
      <c r="L777" s="401"/>
    </row>
    <row r="778" spans="1:12" x14ac:dyDescent="0.3">
      <c r="A778" s="407"/>
      <c r="B778" s="398"/>
      <c r="L778" s="401"/>
    </row>
    <row r="779" spans="1:12" x14ac:dyDescent="0.3">
      <c r="A779" s="407"/>
      <c r="B779" s="398"/>
      <c r="L779" s="401"/>
    </row>
    <row r="780" spans="1:12" x14ac:dyDescent="0.3">
      <c r="A780" s="407"/>
      <c r="B780" s="398"/>
      <c r="L780" s="401"/>
    </row>
    <row r="781" spans="1:12" x14ac:dyDescent="0.3">
      <c r="A781" s="407"/>
      <c r="B781" s="398"/>
      <c r="L781" s="401"/>
    </row>
    <row r="782" spans="1:12" x14ac:dyDescent="0.3">
      <c r="A782" s="407"/>
      <c r="B782" s="398"/>
      <c r="L782" s="401"/>
    </row>
    <row r="783" spans="1:12" x14ac:dyDescent="0.3">
      <c r="A783" s="407"/>
      <c r="B783" s="398"/>
      <c r="L783" s="401"/>
    </row>
    <row r="784" spans="1:12" x14ac:dyDescent="0.3">
      <c r="A784" s="407"/>
      <c r="B784" s="398"/>
      <c r="L784" s="401"/>
    </row>
    <row r="785" spans="1:12" x14ac:dyDescent="0.3">
      <c r="A785" s="407"/>
      <c r="B785" s="398"/>
      <c r="L785" s="401"/>
    </row>
    <row r="786" spans="1:12" x14ac:dyDescent="0.3">
      <c r="A786" s="407"/>
      <c r="B786" s="398"/>
      <c r="L786" s="401"/>
    </row>
    <row r="787" spans="1:12" x14ac:dyDescent="0.3">
      <c r="A787" s="407"/>
      <c r="B787" s="398"/>
      <c r="L787" s="401"/>
    </row>
    <row r="788" spans="1:12" x14ac:dyDescent="0.3">
      <c r="A788" s="407"/>
      <c r="B788" s="398"/>
      <c r="L788" s="401"/>
    </row>
    <row r="789" spans="1:12" x14ac:dyDescent="0.3">
      <c r="A789" s="407"/>
      <c r="B789" s="398"/>
      <c r="L789" s="401"/>
    </row>
    <row r="790" spans="1:12" x14ac:dyDescent="0.3">
      <c r="A790" s="407"/>
      <c r="B790" s="398"/>
      <c r="L790" s="401"/>
    </row>
    <row r="791" spans="1:12" x14ac:dyDescent="0.3">
      <c r="A791" s="407"/>
      <c r="B791" s="398"/>
      <c r="L791" s="401"/>
    </row>
    <row r="792" spans="1:12" x14ac:dyDescent="0.3">
      <c r="A792" s="407"/>
      <c r="B792" s="398"/>
      <c r="L792" s="401"/>
    </row>
    <row r="793" spans="1:12" x14ac:dyDescent="0.3">
      <c r="A793" s="407"/>
      <c r="B793" s="398"/>
      <c r="L793" s="401"/>
    </row>
    <row r="794" spans="1:12" x14ac:dyDescent="0.3">
      <c r="A794" s="407"/>
      <c r="B794" s="398"/>
      <c r="L794" s="401"/>
    </row>
    <row r="795" spans="1:12" x14ac:dyDescent="0.3">
      <c r="A795" s="407"/>
      <c r="B795" s="398"/>
      <c r="L795" s="401"/>
    </row>
    <row r="796" spans="1:12" x14ac:dyDescent="0.3">
      <c r="A796" s="407"/>
      <c r="B796" s="398"/>
      <c r="L796" s="401"/>
    </row>
    <row r="797" spans="1:12" x14ac:dyDescent="0.3">
      <c r="A797" s="407"/>
      <c r="B797" s="398"/>
      <c r="L797" s="401"/>
    </row>
    <row r="798" spans="1:12" x14ac:dyDescent="0.3">
      <c r="A798" s="407"/>
      <c r="B798" s="398"/>
      <c r="L798" s="401"/>
    </row>
    <row r="799" spans="1:12" x14ac:dyDescent="0.3">
      <c r="A799" s="407"/>
      <c r="B799" s="398"/>
      <c r="L799" s="401"/>
    </row>
    <row r="800" spans="1:12" x14ac:dyDescent="0.3">
      <c r="A800" s="407"/>
      <c r="B800" s="398"/>
      <c r="L800" s="401"/>
    </row>
    <row r="801" spans="1:12" x14ac:dyDescent="0.3">
      <c r="A801" s="407"/>
      <c r="B801" s="398"/>
      <c r="L801" s="401"/>
    </row>
    <row r="802" spans="1:12" x14ac:dyDescent="0.3">
      <c r="A802" s="407"/>
      <c r="B802" s="398"/>
      <c r="L802" s="401"/>
    </row>
    <row r="803" spans="1:12" x14ac:dyDescent="0.3">
      <c r="A803" s="407"/>
      <c r="B803" s="398"/>
      <c r="L803" s="401"/>
    </row>
    <row r="804" spans="1:12" x14ac:dyDescent="0.3">
      <c r="A804" s="407"/>
      <c r="B804" s="398"/>
      <c r="L804" s="401"/>
    </row>
    <row r="805" spans="1:12" x14ac:dyDescent="0.3">
      <c r="A805" s="407"/>
      <c r="B805" s="398"/>
      <c r="L805" s="401"/>
    </row>
    <row r="806" spans="1:12" x14ac:dyDescent="0.3">
      <c r="A806" s="407"/>
      <c r="B806" s="398"/>
      <c r="L806" s="401"/>
    </row>
    <row r="807" spans="1:12" x14ac:dyDescent="0.3">
      <c r="A807" s="407"/>
      <c r="B807" s="398"/>
      <c r="L807" s="401"/>
    </row>
    <row r="808" spans="1:12" x14ac:dyDescent="0.3">
      <c r="A808" s="407"/>
      <c r="B808" s="398"/>
      <c r="L808" s="401"/>
    </row>
    <row r="809" spans="1:12" x14ac:dyDescent="0.3">
      <c r="A809" s="407"/>
      <c r="B809" s="398"/>
      <c r="L809" s="401"/>
    </row>
    <row r="810" spans="1:12" x14ac:dyDescent="0.3">
      <c r="A810" s="407"/>
      <c r="B810" s="398"/>
      <c r="L810" s="401"/>
    </row>
    <row r="811" spans="1:12" x14ac:dyDescent="0.3">
      <c r="A811" s="407"/>
      <c r="B811" s="398"/>
      <c r="L811" s="401"/>
    </row>
    <row r="812" spans="1:12" x14ac:dyDescent="0.3">
      <c r="A812" s="407"/>
      <c r="B812" s="398"/>
      <c r="L812" s="401"/>
    </row>
    <row r="813" spans="1:12" x14ac:dyDescent="0.3">
      <c r="A813" s="407"/>
      <c r="B813" s="398"/>
      <c r="L813" s="401"/>
    </row>
    <row r="814" spans="1:12" x14ac:dyDescent="0.3">
      <c r="A814" s="407"/>
      <c r="B814" s="398"/>
      <c r="L814" s="401"/>
    </row>
    <row r="815" spans="1:12" x14ac:dyDescent="0.3">
      <c r="A815" s="407"/>
      <c r="B815" s="398"/>
      <c r="L815" s="401"/>
    </row>
    <row r="816" spans="1:12" x14ac:dyDescent="0.3">
      <c r="A816" s="407"/>
      <c r="B816" s="398"/>
      <c r="L816" s="401"/>
    </row>
    <row r="817" spans="1:12" x14ac:dyDescent="0.3">
      <c r="A817" s="407"/>
      <c r="B817" s="398"/>
      <c r="L817" s="401"/>
    </row>
    <row r="818" spans="1:12" x14ac:dyDescent="0.3">
      <c r="A818" s="407"/>
      <c r="B818" s="398"/>
      <c r="L818" s="401"/>
    </row>
    <row r="819" spans="1:12" x14ac:dyDescent="0.3">
      <c r="A819" s="407"/>
      <c r="B819" s="398"/>
      <c r="L819" s="401"/>
    </row>
    <row r="820" spans="1:12" x14ac:dyDescent="0.3">
      <c r="A820" s="407"/>
      <c r="B820" s="398"/>
      <c r="L820" s="401"/>
    </row>
    <row r="821" spans="1:12" x14ac:dyDescent="0.3">
      <c r="A821" s="407"/>
      <c r="B821" s="398"/>
      <c r="L821" s="401"/>
    </row>
    <row r="822" spans="1:12" x14ac:dyDescent="0.3">
      <c r="A822" s="407"/>
      <c r="B822" s="398"/>
      <c r="L822" s="401"/>
    </row>
    <row r="823" spans="1:12" x14ac:dyDescent="0.3">
      <c r="A823" s="407"/>
      <c r="B823" s="398"/>
      <c r="L823" s="401"/>
    </row>
    <row r="824" spans="1:12" x14ac:dyDescent="0.3">
      <c r="A824" s="407"/>
      <c r="B824" s="398"/>
      <c r="L824" s="401"/>
    </row>
    <row r="825" spans="1:12" x14ac:dyDescent="0.3">
      <c r="A825" s="407"/>
      <c r="B825" s="398"/>
      <c r="L825" s="401"/>
    </row>
    <row r="826" spans="1:12" x14ac:dyDescent="0.3">
      <c r="A826" s="407"/>
      <c r="B826" s="398"/>
      <c r="L826" s="401"/>
    </row>
    <row r="827" spans="1:12" x14ac:dyDescent="0.3">
      <c r="A827" s="407"/>
      <c r="B827" s="398"/>
      <c r="L827" s="401"/>
    </row>
    <row r="828" spans="1:12" x14ac:dyDescent="0.3">
      <c r="A828" s="407"/>
      <c r="B828" s="398"/>
      <c r="L828" s="401"/>
    </row>
    <row r="829" spans="1:12" x14ac:dyDescent="0.3">
      <c r="A829" s="407"/>
      <c r="B829" s="398"/>
      <c r="L829" s="401"/>
    </row>
    <row r="830" spans="1:12" x14ac:dyDescent="0.3">
      <c r="A830" s="407"/>
      <c r="B830" s="398"/>
      <c r="L830" s="401"/>
    </row>
    <row r="831" spans="1:12" x14ac:dyDescent="0.3">
      <c r="A831" s="407"/>
      <c r="B831" s="398"/>
      <c r="L831" s="401"/>
    </row>
    <row r="832" spans="1:12" x14ac:dyDescent="0.3">
      <c r="A832" s="407"/>
      <c r="B832" s="398"/>
      <c r="L832" s="401"/>
    </row>
    <row r="833" spans="1:12" x14ac:dyDescent="0.3">
      <c r="A833" s="407"/>
      <c r="B833" s="398"/>
      <c r="L833" s="401"/>
    </row>
    <row r="834" spans="1:12" x14ac:dyDescent="0.3">
      <c r="A834" s="407"/>
      <c r="B834" s="398"/>
      <c r="L834" s="401"/>
    </row>
    <row r="835" spans="1:12" x14ac:dyDescent="0.3">
      <c r="A835" s="407"/>
      <c r="B835" s="398"/>
      <c r="L835" s="401"/>
    </row>
    <row r="836" spans="1:12" x14ac:dyDescent="0.3">
      <c r="A836" s="407"/>
      <c r="B836" s="398"/>
      <c r="L836" s="401"/>
    </row>
    <row r="837" spans="1:12" x14ac:dyDescent="0.3">
      <c r="A837" s="407"/>
      <c r="B837" s="398"/>
      <c r="L837" s="401"/>
    </row>
    <row r="838" spans="1:12" x14ac:dyDescent="0.3">
      <c r="A838" s="407"/>
      <c r="B838" s="398"/>
      <c r="L838" s="401"/>
    </row>
    <row r="839" spans="1:12" x14ac:dyDescent="0.3">
      <c r="A839" s="407"/>
      <c r="B839" s="398"/>
      <c r="L839" s="401"/>
    </row>
    <row r="840" spans="1:12" x14ac:dyDescent="0.3">
      <c r="A840" s="407"/>
      <c r="B840" s="398"/>
      <c r="L840" s="401"/>
    </row>
    <row r="841" spans="1:12" x14ac:dyDescent="0.3">
      <c r="A841" s="407"/>
      <c r="B841" s="398"/>
      <c r="L841" s="401"/>
    </row>
    <row r="842" spans="1:12" x14ac:dyDescent="0.3">
      <c r="A842" s="407"/>
      <c r="B842" s="398"/>
      <c r="L842" s="401"/>
    </row>
    <row r="843" spans="1:12" x14ac:dyDescent="0.3">
      <c r="A843" s="407"/>
      <c r="B843" s="398"/>
      <c r="L843" s="401"/>
    </row>
    <row r="844" spans="1:12" x14ac:dyDescent="0.3">
      <c r="A844" s="407"/>
      <c r="B844" s="398"/>
      <c r="L844" s="401"/>
    </row>
    <row r="845" spans="1:12" x14ac:dyDescent="0.3">
      <c r="A845" s="407"/>
      <c r="B845" s="398"/>
      <c r="L845" s="401"/>
    </row>
    <row r="846" spans="1:12" x14ac:dyDescent="0.3">
      <c r="A846" s="407"/>
      <c r="B846" s="398"/>
      <c r="L846" s="401"/>
    </row>
    <row r="847" spans="1:12" x14ac:dyDescent="0.3">
      <c r="A847" s="407"/>
      <c r="B847" s="398"/>
      <c r="L847" s="401"/>
    </row>
    <row r="848" spans="1:12" x14ac:dyDescent="0.3">
      <c r="A848" s="407"/>
      <c r="B848" s="398"/>
      <c r="L848" s="401"/>
    </row>
    <row r="849" spans="1:12" x14ac:dyDescent="0.3">
      <c r="A849" s="407"/>
      <c r="B849" s="398"/>
      <c r="L849" s="401"/>
    </row>
    <row r="850" spans="1:12" x14ac:dyDescent="0.3">
      <c r="A850" s="407"/>
      <c r="B850" s="398"/>
      <c r="L850" s="401"/>
    </row>
    <row r="851" spans="1:12" x14ac:dyDescent="0.3">
      <c r="A851" s="407"/>
      <c r="B851" s="398"/>
      <c r="L851" s="401"/>
    </row>
    <row r="852" spans="1:12" x14ac:dyDescent="0.3">
      <c r="A852" s="407"/>
      <c r="B852" s="398"/>
      <c r="L852" s="401"/>
    </row>
    <row r="853" spans="1:12" x14ac:dyDescent="0.3">
      <c r="A853" s="407"/>
      <c r="B853" s="398"/>
      <c r="L853" s="401"/>
    </row>
    <row r="854" spans="1:12" x14ac:dyDescent="0.3">
      <c r="A854" s="407"/>
      <c r="B854" s="398"/>
      <c r="L854" s="401"/>
    </row>
    <row r="855" spans="1:12" x14ac:dyDescent="0.3">
      <c r="A855" s="407"/>
      <c r="B855" s="398"/>
      <c r="L855" s="401"/>
    </row>
    <row r="856" spans="1:12" x14ac:dyDescent="0.3">
      <c r="A856" s="407"/>
      <c r="B856" s="398"/>
      <c r="L856" s="401"/>
    </row>
    <row r="857" spans="1:12" x14ac:dyDescent="0.3">
      <c r="A857" s="407"/>
      <c r="B857" s="398"/>
      <c r="L857" s="401"/>
    </row>
    <row r="858" spans="1:12" x14ac:dyDescent="0.3">
      <c r="A858" s="407"/>
      <c r="B858" s="398"/>
      <c r="L858" s="401"/>
    </row>
    <row r="859" spans="1:12" x14ac:dyDescent="0.3">
      <c r="A859" s="407"/>
      <c r="B859" s="398"/>
      <c r="L859" s="401"/>
    </row>
    <row r="860" spans="1:12" x14ac:dyDescent="0.3">
      <c r="A860" s="407"/>
      <c r="B860" s="398"/>
      <c r="L860" s="401"/>
    </row>
    <row r="861" spans="1:12" x14ac:dyDescent="0.3">
      <c r="A861" s="407"/>
      <c r="B861" s="398"/>
      <c r="L861" s="401"/>
    </row>
    <row r="862" spans="1:12" x14ac:dyDescent="0.3">
      <c r="A862" s="407"/>
      <c r="B862" s="398"/>
      <c r="L862" s="401"/>
    </row>
    <row r="863" spans="1:12" x14ac:dyDescent="0.3">
      <c r="A863" s="407"/>
      <c r="B863" s="398"/>
      <c r="L863" s="401"/>
    </row>
    <row r="864" spans="1:12" x14ac:dyDescent="0.3">
      <c r="A864" s="407"/>
      <c r="B864" s="398"/>
      <c r="L864" s="401"/>
    </row>
    <row r="865" spans="1:12" x14ac:dyDescent="0.3">
      <c r="A865" s="407"/>
      <c r="B865" s="398"/>
      <c r="L865" s="401"/>
    </row>
    <row r="866" spans="1:12" x14ac:dyDescent="0.3">
      <c r="A866" s="407"/>
      <c r="B866" s="398"/>
      <c r="L866" s="401"/>
    </row>
    <row r="867" spans="1:12" x14ac:dyDescent="0.3">
      <c r="A867" s="407"/>
      <c r="B867" s="398"/>
      <c r="L867" s="401"/>
    </row>
    <row r="868" spans="1:12" x14ac:dyDescent="0.3">
      <c r="A868" s="407"/>
      <c r="B868" s="398"/>
      <c r="L868" s="401"/>
    </row>
    <row r="869" spans="1:12" x14ac:dyDescent="0.3">
      <c r="A869" s="407"/>
      <c r="B869" s="398"/>
      <c r="L869" s="401"/>
    </row>
    <row r="870" spans="1:12" x14ac:dyDescent="0.3">
      <c r="A870" s="407"/>
      <c r="B870" s="398"/>
      <c r="L870" s="401"/>
    </row>
    <row r="871" spans="1:12" x14ac:dyDescent="0.3">
      <c r="A871" s="407"/>
      <c r="B871" s="398"/>
      <c r="L871" s="401"/>
    </row>
    <row r="872" spans="1:12" x14ac:dyDescent="0.3">
      <c r="A872" s="407"/>
      <c r="B872" s="398"/>
      <c r="L872" s="401"/>
    </row>
    <row r="873" spans="1:12" x14ac:dyDescent="0.3">
      <c r="A873" s="407"/>
      <c r="B873" s="398"/>
      <c r="L873" s="401"/>
    </row>
    <row r="874" spans="1:12" x14ac:dyDescent="0.3">
      <c r="A874" s="407"/>
      <c r="B874" s="398"/>
      <c r="L874" s="401"/>
    </row>
    <row r="875" spans="1:12" x14ac:dyDescent="0.3">
      <c r="A875" s="407"/>
      <c r="B875" s="398"/>
      <c r="L875" s="401"/>
    </row>
    <row r="876" spans="1:12" x14ac:dyDescent="0.3">
      <c r="A876" s="407"/>
      <c r="B876" s="398"/>
      <c r="L876" s="401"/>
    </row>
    <row r="877" spans="1:12" x14ac:dyDescent="0.3">
      <c r="A877" s="407"/>
      <c r="B877" s="398"/>
      <c r="L877" s="401"/>
    </row>
    <row r="878" spans="1:12" x14ac:dyDescent="0.3">
      <c r="A878" s="407"/>
      <c r="B878" s="398"/>
      <c r="L878" s="401"/>
    </row>
    <row r="879" spans="1:12" x14ac:dyDescent="0.3">
      <c r="A879" s="407"/>
      <c r="B879" s="398"/>
      <c r="L879" s="401"/>
    </row>
    <row r="880" spans="1:12" x14ac:dyDescent="0.3">
      <c r="A880" s="407"/>
      <c r="B880" s="398"/>
      <c r="L880" s="401"/>
    </row>
    <row r="881" spans="1:12" x14ac:dyDescent="0.3">
      <c r="A881" s="407"/>
      <c r="B881" s="398"/>
      <c r="L881" s="401"/>
    </row>
    <row r="882" spans="1:12" x14ac:dyDescent="0.3">
      <c r="A882" s="407"/>
      <c r="B882" s="398"/>
      <c r="L882" s="401"/>
    </row>
    <row r="883" spans="1:12" x14ac:dyDescent="0.3">
      <c r="A883" s="407"/>
      <c r="B883" s="398"/>
      <c r="L883" s="401"/>
    </row>
    <row r="884" spans="1:12" x14ac:dyDescent="0.3">
      <c r="A884" s="407"/>
      <c r="B884" s="398"/>
      <c r="L884" s="401"/>
    </row>
    <row r="885" spans="1:12" x14ac:dyDescent="0.3">
      <c r="A885" s="407"/>
      <c r="B885" s="398"/>
      <c r="L885" s="401"/>
    </row>
    <row r="886" spans="1:12" x14ac:dyDescent="0.3">
      <c r="A886" s="407"/>
      <c r="B886" s="398"/>
      <c r="L886" s="401"/>
    </row>
    <row r="887" spans="1:12" x14ac:dyDescent="0.3">
      <c r="A887" s="407"/>
      <c r="B887" s="398"/>
      <c r="L887" s="401"/>
    </row>
    <row r="888" spans="1:12" x14ac:dyDescent="0.3">
      <c r="A888" s="407"/>
      <c r="B888" s="398"/>
      <c r="L888" s="401"/>
    </row>
    <row r="889" spans="1:12" x14ac:dyDescent="0.3">
      <c r="A889" s="407"/>
      <c r="B889" s="398"/>
      <c r="L889" s="401"/>
    </row>
    <row r="890" spans="1:12" x14ac:dyDescent="0.3">
      <c r="A890" s="407"/>
      <c r="B890" s="398"/>
      <c r="L890" s="401"/>
    </row>
    <row r="891" spans="1:12" x14ac:dyDescent="0.3">
      <c r="A891" s="407"/>
      <c r="B891" s="398"/>
      <c r="L891" s="401"/>
    </row>
    <row r="892" spans="1:12" x14ac:dyDescent="0.3">
      <c r="A892" s="407"/>
      <c r="B892" s="398"/>
      <c r="L892" s="401"/>
    </row>
    <row r="893" spans="1:12" x14ac:dyDescent="0.3">
      <c r="A893" s="407"/>
      <c r="B893" s="398"/>
      <c r="L893" s="401"/>
    </row>
    <row r="894" spans="1:12" x14ac:dyDescent="0.3">
      <c r="A894" s="407"/>
      <c r="B894" s="398"/>
      <c r="L894" s="401"/>
    </row>
    <row r="895" spans="1:12" x14ac:dyDescent="0.3">
      <c r="A895" s="407"/>
      <c r="B895" s="398"/>
      <c r="L895" s="401"/>
    </row>
    <row r="896" spans="1:12" x14ac:dyDescent="0.3">
      <c r="A896" s="407"/>
      <c r="B896" s="398"/>
      <c r="L896" s="401"/>
    </row>
    <row r="897" spans="1:12" x14ac:dyDescent="0.3">
      <c r="A897" s="407"/>
      <c r="B897" s="398"/>
      <c r="L897" s="401"/>
    </row>
    <row r="898" spans="1:12" x14ac:dyDescent="0.3">
      <c r="A898" s="407"/>
      <c r="B898" s="398"/>
      <c r="L898" s="401"/>
    </row>
    <row r="899" spans="1:12" x14ac:dyDescent="0.3">
      <c r="A899" s="407"/>
      <c r="B899" s="398"/>
      <c r="L899" s="401"/>
    </row>
    <row r="900" spans="1:12" x14ac:dyDescent="0.3">
      <c r="A900" s="407"/>
      <c r="B900" s="398"/>
      <c r="L900" s="401"/>
    </row>
    <row r="901" spans="1:12" x14ac:dyDescent="0.3">
      <c r="A901" s="407"/>
      <c r="B901" s="398"/>
      <c r="L901" s="401"/>
    </row>
    <row r="902" spans="1:12" x14ac:dyDescent="0.3">
      <c r="A902" s="407"/>
      <c r="B902" s="398"/>
      <c r="L902" s="401"/>
    </row>
    <row r="903" spans="1:12" x14ac:dyDescent="0.3">
      <c r="A903" s="407"/>
      <c r="B903" s="398"/>
      <c r="L903" s="401"/>
    </row>
    <row r="904" spans="1:12" x14ac:dyDescent="0.3">
      <c r="A904" s="407"/>
      <c r="B904" s="398"/>
      <c r="L904" s="401"/>
    </row>
    <row r="905" spans="1:12" x14ac:dyDescent="0.3">
      <c r="A905" s="407"/>
      <c r="B905" s="398"/>
      <c r="L905" s="401"/>
    </row>
    <row r="906" spans="1:12" x14ac:dyDescent="0.3">
      <c r="A906" s="407"/>
      <c r="B906" s="398"/>
      <c r="L906" s="401"/>
    </row>
    <row r="907" spans="1:12" x14ac:dyDescent="0.3">
      <c r="A907" s="407"/>
      <c r="B907" s="398"/>
      <c r="L907" s="401"/>
    </row>
    <row r="908" spans="1:12" x14ac:dyDescent="0.3">
      <c r="A908" s="407"/>
      <c r="B908" s="398"/>
      <c r="L908" s="401"/>
    </row>
    <row r="909" spans="1:12" x14ac:dyDescent="0.3">
      <c r="A909" s="407"/>
      <c r="B909" s="398"/>
      <c r="L909" s="401"/>
    </row>
    <row r="910" spans="1:12" x14ac:dyDescent="0.3">
      <c r="A910" s="407"/>
      <c r="B910" s="398"/>
      <c r="L910" s="401"/>
    </row>
    <row r="911" spans="1:12" x14ac:dyDescent="0.3">
      <c r="A911" s="407"/>
      <c r="B911" s="398"/>
      <c r="L911" s="401"/>
    </row>
    <row r="912" spans="1:12" x14ac:dyDescent="0.3">
      <c r="A912" s="407"/>
      <c r="B912" s="398"/>
      <c r="L912" s="401"/>
    </row>
    <row r="913" spans="1:12" x14ac:dyDescent="0.3">
      <c r="A913" s="407"/>
      <c r="B913" s="398"/>
      <c r="L913" s="401"/>
    </row>
    <row r="914" spans="1:12" x14ac:dyDescent="0.3">
      <c r="A914" s="407"/>
      <c r="B914" s="398"/>
      <c r="L914" s="401"/>
    </row>
    <row r="915" spans="1:12" x14ac:dyDescent="0.3">
      <c r="A915" s="407"/>
      <c r="B915" s="398"/>
      <c r="L915" s="401"/>
    </row>
    <row r="916" spans="1:12" x14ac:dyDescent="0.3">
      <c r="A916" s="407"/>
      <c r="B916" s="398"/>
      <c r="L916" s="401"/>
    </row>
    <row r="917" spans="1:12" x14ac:dyDescent="0.3">
      <c r="A917" s="407"/>
      <c r="B917" s="398"/>
      <c r="L917" s="401"/>
    </row>
    <row r="918" spans="1:12" x14ac:dyDescent="0.3">
      <c r="A918" s="407"/>
      <c r="B918" s="398"/>
      <c r="L918" s="401"/>
    </row>
    <row r="919" spans="1:12" x14ac:dyDescent="0.3">
      <c r="A919" s="407"/>
      <c r="B919" s="398"/>
      <c r="L919" s="401"/>
    </row>
    <row r="920" spans="1:12" x14ac:dyDescent="0.3">
      <c r="A920" s="407"/>
      <c r="B920" s="398"/>
      <c r="L920" s="401"/>
    </row>
    <row r="921" spans="1:12" x14ac:dyDescent="0.3">
      <c r="A921" s="407"/>
      <c r="B921" s="398"/>
      <c r="L921" s="401"/>
    </row>
    <row r="922" spans="1:12" x14ac:dyDescent="0.3">
      <c r="A922" s="407"/>
      <c r="B922" s="398"/>
      <c r="L922" s="401"/>
    </row>
    <row r="923" spans="1:12" x14ac:dyDescent="0.3">
      <c r="A923" s="407"/>
      <c r="B923" s="398"/>
      <c r="L923" s="401"/>
    </row>
    <row r="924" spans="1:12" x14ac:dyDescent="0.3">
      <c r="A924" s="407"/>
      <c r="B924" s="398"/>
      <c r="L924" s="401"/>
    </row>
    <row r="925" spans="1:12" x14ac:dyDescent="0.3">
      <c r="A925" s="407"/>
      <c r="B925" s="398"/>
      <c r="L925" s="401"/>
    </row>
    <row r="926" spans="1:12" x14ac:dyDescent="0.3">
      <c r="A926" s="407"/>
      <c r="B926" s="398"/>
      <c r="L926" s="401"/>
    </row>
    <row r="927" spans="1:12" x14ac:dyDescent="0.3">
      <c r="A927" s="407"/>
      <c r="B927" s="398"/>
      <c r="L927" s="401"/>
    </row>
    <row r="928" spans="1:12" x14ac:dyDescent="0.3">
      <c r="A928" s="407"/>
      <c r="B928" s="398"/>
      <c r="L928" s="401"/>
    </row>
    <row r="929" spans="1:12" x14ac:dyDescent="0.3">
      <c r="A929" s="407"/>
      <c r="B929" s="398"/>
      <c r="L929" s="401"/>
    </row>
    <row r="930" spans="1:12" x14ac:dyDescent="0.3">
      <c r="A930" s="407"/>
      <c r="B930" s="398"/>
      <c r="L930" s="401"/>
    </row>
    <row r="931" spans="1:12" x14ac:dyDescent="0.3">
      <c r="A931" s="407"/>
      <c r="B931" s="398"/>
      <c r="L931" s="401"/>
    </row>
    <row r="932" spans="1:12" x14ac:dyDescent="0.3">
      <c r="A932" s="407"/>
      <c r="B932" s="398"/>
      <c r="L932" s="401"/>
    </row>
    <row r="933" spans="1:12" x14ac:dyDescent="0.3">
      <c r="A933" s="407"/>
      <c r="B933" s="398"/>
      <c r="L933" s="401"/>
    </row>
    <row r="934" spans="1:12" x14ac:dyDescent="0.3">
      <c r="A934" s="407"/>
      <c r="B934" s="398"/>
      <c r="L934" s="401"/>
    </row>
    <row r="935" spans="1:12" x14ac:dyDescent="0.3">
      <c r="A935" s="407"/>
      <c r="B935" s="398"/>
      <c r="L935" s="401"/>
    </row>
    <row r="936" spans="1:12" x14ac:dyDescent="0.3">
      <c r="A936" s="407"/>
      <c r="B936" s="398"/>
      <c r="L936" s="401"/>
    </row>
    <row r="937" spans="1:12" x14ac:dyDescent="0.3">
      <c r="A937" s="407"/>
      <c r="B937" s="398"/>
      <c r="L937" s="401"/>
    </row>
    <row r="938" spans="1:12" x14ac:dyDescent="0.3">
      <c r="A938" s="407"/>
      <c r="B938" s="398"/>
      <c r="L938" s="401"/>
    </row>
    <row r="939" spans="1:12" x14ac:dyDescent="0.3">
      <c r="A939" s="407"/>
      <c r="B939" s="398"/>
      <c r="L939" s="401"/>
    </row>
    <row r="940" spans="1:12" x14ac:dyDescent="0.3">
      <c r="A940" s="407"/>
      <c r="B940" s="398"/>
      <c r="L940" s="401"/>
    </row>
    <row r="941" spans="1:12" x14ac:dyDescent="0.3">
      <c r="A941" s="407"/>
      <c r="B941" s="398"/>
      <c r="L941" s="401"/>
    </row>
    <row r="942" spans="1:12" x14ac:dyDescent="0.3">
      <c r="A942" s="407"/>
      <c r="B942" s="398"/>
      <c r="L942" s="401"/>
    </row>
    <row r="943" spans="1:12" x14ac:dyDescent="0.3">
      <c r="A943" s="407"/>
      <c r="B943" s="398"/>
      <c r="L943" s="401"/>
    </row>
    <row r="944" spans="1:12" x14ac:dyDescent="0.3">
      <c r="A944" s="407"/>
      <c r="B944" s="398"/>
      <c r="L944" s="401"/>
    </row>
    <row r="945" spans="1:12" x14ac:dyDescent="0.3">
      <c r="A945" s="407"/>
      <c r="B945" s="398"/>
      <c r="L945" s="401"/>
    </row>
    <row r="946" spans="1:12" x14ac:dyDescent="0.3">
      <c r="A946" s="407"/>
      <c r="B946" s="398"/>
      <c r="L946" s="401"/>
    </row>
    <row r="947" spans="1:12" x14ac:dyDescent="0.3">
      <c r="A947" s="407"/>
      <c r="B947" s="398"/>
      <c r="L947" s="401"/>
    </row>
    <row r="948" spans="1:12" x14ac:dyDescent="0.3">
      <c r="A948" s="407"/>
      <c r="B948" s="398"/>
      <c r="L948" s="401"/>
    </row>
    <row r="949" spans="1:12" x14ac:dyDescent="0.3">
      <c r="A949" s="407"/>
      <c r="B949" s="398"/>
      <c r="L949" s="401"/>
    </row>
    <row r="950" spans="1:12" x14ac:dyDescent="0.3">
      <c r="A950" s="407"/>
      <c r="B950" s="398"/>
      <c r="L950" s="401"/>
    </row>
    <row r="951" spans="1:12" x14ac:dyDescent="0.3">
      <c r="A951" s="407"/>
      <c r="B951" s="398"/>
      <c r="L951" s="401"/>
    </row>
    <row r="952" spans="1:12" x14ac:dyDescent="0.3">
      <c r="A952" s="407"/>
      <c r="B952" s="398"/>
      <c r="L952" s="401"/>
    </row>
    <row r="953" spans="1:12" x14ac:dyDescent="0.3">
      <c r="A953" s="407"/>
      <c r="B953" s="398"/>
      <c r="L953" s="401"/>
    </row>
    <row r="954" spans="1:12" x14ac:dyDescent="0.3">
      <c r="A954" s="407"/>
      <c r="B954" s="398"/>
      <c r="L954" s="401"/>
    </row>
    <row r="955" spans="1:12" x14ac:dyDescent="0.3">
      <c r="A955" s="407"/>
      <c r="B955" s="398"/>
      <c r="L955" s="401"/>
    </row>
    <row r="956" spans="1:12" x14ac:dyDescent="0.3">
      <c r="A956" s="407"/>
      <c r="B956" s="398"/>
      <c r="L956" s="401"/>
    </row>
    <row r="957" spans="1:12" x14ac:dyDescent="0.3">
      <c r="A957" s="407"/>
      <c r="B957" s="398"/>
      <c r="L957" s="401"/>
    </row>
    <row r="958" spans="1:12" x14ac:dyDescent="0.3">
      <c r="A958" s="407"/>
      <c r="B958" s="398"/>
      <c r="L958" s="401"/>
    </row>
    <row r="959" spans="1:12" x14ac:dyDescent="0.3">
      <c r="A959" s="407"/>
      <c r="B959" s="398"/>
      <c r="L959" s="401"/>
    </row>
    <row r="960" spans="1:12" x14ac:dyDescent="0.3">
      <c r="A960" s="407"/>
      <c r="B960" s="398"/>
      <c r="L960" s="401"/>
    </row>
    <row r="961" spans="1:12" x14ac:dyDescent="0.3">
      <c r="A961" s="407"/>
      <c r="B961" s="398"/>
      <c r="L961" s="401"/>
    </row>
    <row r="962" spans="1:12" x14ac:dyDescent="0.3">
      <c r="A962" s="407"/>
      <c r="B962" s="398"/>
      <c r="L962" s="401"/>
    </row>
    <row r="963" spans="1:12" x14ac:dyDescent="0.3">
      <c r="A963" s="407"/>
      <c r="B963" s="398"/>
      <c r="L963" s="401"/>
    </row>
    <row r="964" spans="1:12" x14ac:dyDescent="0.3">
      <c r="A964" s="407"/>
      <c r="B964" s="398"/>
      <c r="L964" s="401"/>
    </row>
    <row r="965" spans="1:12" x14ac:dyDescent="0.3">
      <c r="A965" s="407"/>
      <c r="B965" s="398"/>
      <c r="L965" s="401"/>
    </row>
    <row r="966" spans="1:12" x14ac:dyDescent="0.3">
      <c r="A966" s="407"/>
      <c r="B966" s="398"/>
    </row>
    <row r="967" spans="1:12" x14ac:dyDescent="0.3">
      <c r="A967" s="407"/>
      <c r="B967" s="398"/>
    </row>
    <row r="968" spans="1:12" x14ac:dyDescent="0.3">
      <c r="A968" s="407"/>
      <c r="B968" s="398"/>
    </row>
    <row r="969" spans="1:12" x14ac:dyDescent="0.3">
      <c r="A969" s="407"/>
      <c r="B969" s="398"/>
    </row>
    <row r="970" spans="1:12" x14ac:dyDescent="0.3">
      <c r="A970" s="407"/>
      <c r="B970" s="398"/>
    </row>
    <row r="971" spans="1:12" x14ac:dyDescent="0.3">
      <c r="A971" s="407"/>
      <c r="B971" s="398"/>
    </row>
  </sheetData>
  <sheetProtection autoFilter="0"/>
  <autoFilter ref="A2:L178"/>
  <mergeCells count="1">
    <mergeCell ref="A1:I1"/>
  </mergeCells>
  <printOptions gridLines="1"/>
  <pageMargins left="0.70866141732283472" right="0.70866141732283472" top="0.74803149606299213" bottom="0.74803149606299213" header="0.31496062992125984" footer="0.31496062992125984"/>
  <pageSetup paperSize="8" scale="72" fitToHeight="0" orientation="landscape" r:id="rId1"/>
  <headerFooter>
    <oddHeader>&amp;L&amp;"-,Regular"&amp;11QC NON PIE 2021 - BOEK 2 CONTROLEOPDRACHTEN &amp;R&amp;"-,Regular"&amp;11CTR-CSR</oddHeader>
    <oddFooter>&amp;C&amp;A&amp;R&amp;P/&amp;N</oddFooter>
  </headerFooter>
  <extLst>
    <ext xmlns:x14="http://schemas.microsoft.com/office/spreadsheetml/2009/9/main" uri="{78C0D931-6437-407d-A8EE-F0AAD7539E65}">
      <x14:conditionalFormattings>
        <x14:conditionalFormatting xmlns:xm="http://schemas.microsoft.com/office/excel/2006/main">
          <x14:cfRule type="expression" priority="930" id="{3618FB8C-E6EE-42C7-9F03-672609A07E7A}">
            <xm:f>'Kerngegevens WO'!#REF!=1</xm:f>
            <x14:dxf>
              <fill>
                <patternFill>
                  <bgColor rgb="FFFFFF00"/>
                </patternFill>
              </fill>
            </x14:dxf>
          </x14:cfRule>
          <xm:sqref>A3:A26 A29 A53 A68 B3:J3</xm:sqref>
        </x14:conditionalFormatting>
        <x14:conditionalFormatting xmlns:xm="http://schemas.microsoft.com/office/excel/2006/main">
          <x14:cfRule type="expression" priority="932" id="{6FC8C726-03C2-4128-A871-F584363799DC}">
            <xm:f>'Kerngegevens WO'!#REF!=2</xm:f>
            <x14:dxf>
              <fill>
                <patternFill>
                  <bgColor rgb="FFFFFF00"/>
                </patternFill>
              </fill>
            </x14:dxf>
          </x14:cfRule>
          <xm:sqref>B29:D29 A30:A52 I29</xm:sqref>
        </x14:conditionalFormatting>
        <x14:conditionalFormatting xmlns:xm="http://schemas.microsoft.com/office/excel/2006/main">
          <x14:cfRule type="expression" priority="935" id="{CB53B836-D3FD-4D74-B47C-2BC3AC5222A1}">
            <xm:f>'Kerngegevens WO'!#REF!=3</xm:f>
            <x14:dxf>
              <fill>
                <patternFill>
                  <bgColor rgb="FFFFFF00"/>
                </patternFill>
              </fill>
            </x14:dxf>
          </x14:cfRule>
          <xm:sqref>A54:A67 B53:F53 H53:J53</xm:sqref>
        </x14:conditionalFormatting>
        <x14:conditionalFormatting xmlns:xm="http://schemas.microsoft.com/office/excel/2006/main">
          <x14:cfRule type="expression" priority="938" id="{0A749E58-2375-4262-9287-A6AD12D2F941}">
            <xm:f>'Kerngegevens WO'!#REF!=4</xm:f>
            <x14:dxf>
              <fill>
                <patternFill>
                  <bgColor rgb="FFFFFF00"/>
                </patternFill>
              </fill>
            </x14:dxf>
          </x14:cfRule>
          <xm:sqref>A69:A87 B68:F69 H68:J69</xm:sqref>
        </x14:conditionalFormatting>
        <x14:conditionalFormatting xmlns:xm="http://schemas.microsoft.com/office/excel/2006/main">
          <x14:cfRule type="expression" priority="941" id="{C7491CE8-B482-4BCE-9CC8-8CB9148A4FE5}">
            <xm:f>'Kerngegevens WO'!#REF!=6</xm:f>
            <x14:dxf>
              <fill>
                <patternFill>
                  <bgColor rgb="FFFFFF00"/>
                </patternFill>
              </fill>
            </x14:dxf>
          </x14:cfRule>
          <xm:sqref>A88:A106 B88:F88 H88:J88</xm:sqref>
        </x14:conditionalFormatting>
        <x14:conditionalFormatting xmlns:xm="http://schemas.microsoft.com/office/excel/2006/main">
          <x14:cfRule type="expression" priority="944" id="{112766FF-183B-43EF-8765-AE2EFE7CB391}">
            <xm:f>'Kerngegevens WO'!#REF!=7</xm:f>
            <x14:dxf>
              <fill>
                <patternFill>
                  <bgColor rgb="FFFFFF00"/>
                </patternFill>
              </fill>
            </x14:dxf>
          </x14:cfRule>
          <xm:sqref>A107:A122 B107:F107 H107:J107</xm:sqref>
        </x14:conditionalFormatting>
        <x14:conditionalFormatting xmlns:xm="http://schemas.microsoft.com/office/excel/2006/main">
          <x14:cfRule type="expression" priority="947" id="{12C420A8-9F88-437D-BB38-E70DBC55271A}">
            <xm:f>'Kerngegevens WO'!#REF!=8</xm:f>
            <x14:dxf>
              <fill>
                <patternFill>
                  <bgColor rgb="FFFFFF00"/>
                </patternFill>
              </fill>
            </x14:dxf>
          </x14:cfRule>
          <xm:sqref>A123:A139 B123:F123 H123:J123</xm:sqref>
        </x14:conditionalFormatting>
        <x14:conditionalFormatting xmlns:xm="http://schemas.microsoft.com/office/excel/2006/main">
          <x14:cfRule type="expression" priority="950" id="{27CEE418-B3D1-4B64-A5AB-BBAF6DF6CDD4}">
            <xm:f>'Kerngegevens WO'!#REF!=9</xm:f>
            <x14:dxf>
              <fill>
                <patternFill>
                  <bgColor rgb="FFFFFF00"/>
                </patternFill>
              </fill>
            </x14:dxf>
          </x14:cfRule>
          <xm:sqref>A140:A154 B140:D140 I140</xm:sqref>
        </x14:conditionalFormatting>
        <x14:conditionalFormatting xmlns:xm="http://schemas.microsoft.com/office/excel/2006/main">
          <x14:cfRule type="expression" priority="953" id="{0AD410C2-5EA2-4597-87DB-6CF4CE9C2030}">
            <xm:f>'Kerngegevens WO'!#REF!=10</xm:f>
            <x14:dxf>
              <fill>
                <patternFill>
                  <bgColor rgb="FFFFFF00"/>
                </patternFill>
              </fill>
            </x14:dxf>
          </x14:cfRule>
          <xm:sqref>A155:A162 B155:F155 H155:J155</xm:sqref>
        </x14:conditionalFormatting>
        <x14:conditionalFormatting xmlns:xm="http://schemas.microsoft.com/office/excel/2006/main">
          <x14:cfRule type="expression" priority="956" id="{1789B4D7-05D7-4F10-BFF9-12EF496A6000}">
            <xm:f>'Kerngegevens WO'!#REF!=11</xm:f>
            <x14:dxf>
              <fill>
                <patternFill>
                  <bgColor rgb="FFFFFF00"/>
                </patternFill>
              </fill>
            </x14:dxf>
          </x14:cfRule>
          <xm:sqref>A163:A178 B163:F163 H163:J163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'https://plaza.fsmanet.be/sites/supervisionauditors/Working Material/Guides QC/Final 2021/[QC NON PIE 2021 - Boek 2 Controleopdrachten.xlsx]Formules'!#REF!</xm:f>
          </x14:formula1>
          <xm:sqref>G4:G28 G30:G52 G54:G67 G69:G87 G89:G106 G108:G122 G124:G139 G141:G154 G156:G162 G164:G178</xm:sqref>
        </x14:dataValidation>
        <x14:dataValidation type="list" allowBlank="1" showInputMessage="1" showErrorMessage="1">
          <x14:formula1>
            <xm:f>Formules!$A$98:$A$100</xm:f>
          </x14:formula1>
          <xm:sqref>D4:D28 D30:D52 D54:D67 D70:D87 D89:D106 D108:D122 D124:D139 D141:D154 D156:D162 D164:D178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0A5ED878726346ACA8068973072B02" ma:contentTypeVersion="0" ma:contentTypeDescription="Create a new document." ma:contentTypeScope="" ma:versionID="b7fad6d850c070c1e2e7481bb8c3b0c0">
  <xsd:schema xmlns:xsd="http://www.w3.org/2001/XMLSchema" xmlns:xs="http://www.w3.org/2001/XMLSchema" xmlns:p="http://schemas.microsoft.com/office/2006/metadata/properties" targetNamespace="http://schemas.microsoft.com/office/2006/metadata/properties" ma:root="true" ma:fieldsID="62ea347ee6c5493b9e14b1c149bab3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D523F7-C161-45DE-8243-BBA0E176B9A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5D64B65-1DEB-4C78-8ECD-AE65214E3E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B27CDDD-89CD-4827-B6D2-9F51D4B524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Instructies</vt:lpstr>
      <vt:lpstr>Formules</vt:lpstr>
      <vt:lpstr>Kerngegevens</vt:lpstr>
      <vt:lpstr>Auditflow</vt:lpstr>
      <vt:lpstr>Mandaat</vt:lpstr>
      <vt:lpstr>Anti-witwas</vt:lpstr>
      <vt:lpstr>Consolidatie</vt:lpstr>
      <vt:lpstr>Kerngegevens WO</vt:lpstr>
      <vt:lpstr>Wettelijke opdracht (W.Venn.)</vt:lpstr>
      <vt:lpstr>Wettelijke opdracht (WVV)</vt:lpstr>
      <vt:lpstr>Globale evaluatie</vt:lpstr>
      <vt:lpstr>Consolidatie!Criteria</vt:lpstr>
      <vt:lpstr>inbreuken</vt:lpstr>
      <vt:lpstr>onderzoek</vt:lpstr>
      <vt:lpstr>'Anti-witwas'!Print_Area</vt:lpstr>
      <vt:lpstr>Auditflow!Print_Area</vt:lpstr>
      <vt:lpstr>Consolidatie!Print_Area</vt:lpstr>
      <vt:lpstr>'Globale evaluatie'!Print_Area</vt:lpstr>
      <vt:lpstr>Instructies!Print_Area</vt:lpstr>
      <vt:lpstr>Kerngegevens!Print_Area</vt:lpstr>
      <vt:lpstr>Mandaat!Print_Area</vt:lpstr>
      <vt:lpstr>'Wettelijke opdracht (W.Venn.)'!Print_Area</vt:lpstr>
      <vt:lpstr>'Wettelijke opdracht (WVV)'!Print_Area</vt:lpstr>
      <vt:lpstr>'Anti-witwas'!Print_Titles</vt:lpstr>
      <vt:lpstr>Consolidatie!Print_Titles</vt:lpstr>
      <vt:lpstr>Mandaat!Print_Titles</vt:lpstr>
      <vt:lpstr>'Wettelijke opdracht (W.Venn.)'!Print_Titles</vt:lpstr>
      <vt:lpstr>'Wettelijke opdracht (WVV)'!Print_Titles</vt:lpstr>
      <vt:lpstr>resultatenrekening</vt:lpstr>
      <vt:lpstr>sleutelrubriek</vt:lpstr>
      <vt:lpstr>type</vt:lpstr>
      <vt:lpstr>wettelijkeopdracht</vt:lpstr>
    </vt:vector>
  </TitlesOfParts>
  <Company>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Immanuel Kao</dc:creator>
  <cp:lastModifiedBy>Julie Bogdan</cp:lastModifiedBy>
  <cp:lastPrinted>2019-10-15T08:39:02Z</cp:lastPrinted>
  <dcterms:created xsi:type="dcterms:W3CDTF">2009-11-02T09:34:21Z</dcterms:created>
  <dcterms:modified xsi:type="dcterms:W3CDTF">2022-04-28T08:54:49Z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60abe54c-5d9a-4642-86c3-60c8cec465c7</vt:lpwstr>
  </property>
  <property fmtid="{D5CDD505-2E9C-101B-9397-08002B2CF9AE}" pid="3" name="ContentTypeId">
    <vt:lpwstr>0x010100070A5ED878726346ACA8068973072B02</vt:lpwstr>
  </property>
  <property fmtid="{D5CDD505-2E9C-101B-9397-08002B2CF9AE}" pid="4" name="_AdHocReviewCycleID">
    <vt:i4>-1756558595</vt:i4>
  </property>
  <property fmtid="{D5CDD505-2E9C-101B-9397-08002B2CF9AE}" pid="5" name="_NewReviewCycle">
    <vt:lpwstr/>
  </property>
  <property fmtid="{D5CDD505-2E9C-101B-9397-08002B2CF9AE}" pid="6" name="_EmailSubject">
    <vt:lpwstr>Publicatie controleleidraden non PIE 2022 (niet dringend)</vt:lpwstr>
  </property>
  <property fmtid="{D5CDD505-2E9C-101B-9397-08002B2CF9AE}" pid="7" name="_AuthorEmail">
    <vt:lpwstr>Kathleen.Bellen@fsma.be</vt:lpwstr>
  </property>
  <property fmtid="{D5CDD505-2E9C-101B-9397-08002B2CF9AE}" pid="8" name="_AuthorEmailDisplayName">
    <vt:lpwstr>Bellen, Kathleen</vt:lpwstr>
  </property>
</Properties>
</file>