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prod.cbf.be\rf\redfold\bellenka\Documents\-- Documenten Kathleen Bellen\Nota's\AML\"/>
    </mc:Choice>
  </mc:AlternateContent>
  <bookViews>
    <workbookView xWindow="22815" yWindow="-105" windowWidth="16125" windowHeight="9450" tabRatio="842" activeTab="5"/>
  </bookViews>
  <sheets>
    <sheet name="Voorbereiding (facultatief)" sheetId="5" r:id="rId1"/>
    <sheet name="Algemene risicobeoordeling" sheetId="1" r:id="rId2"/>
    <sheet name="Table" sheetId="7" state="hidden" r:id="rId3"/>
    <sheet name="Dashboard" sheetId="2" r:id="rId4"/>
    <sheet name="Impact en maatregelen" sheetId="9" r:id="rId5"/>
    <sheet name="Definitie van begrippen" sheetId="3" r:id="rId6"/>
  </sheets>
  <externalReferences>
    <externalReference r:id="rId7"/>
    <externalReference r:id="rId8"/>
  </externalReferences>
  <definedNames>
    <definedName name="_xlnm.Print_Area" localSheetId="1">'Algemene risicobeoordeling'!$A$1:$K$233</definedName>
    <definedName name="_xlnm.Print_Area" localSheetId="5">'Definitie van begrippen'!$A$1:$C$7</definedName>
    <definedName name="_xlnm.Print_Area" localSheetId="4">'Impact en maatregelen'!$A$1:$D$17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178" i="1" l="1"/>
  <c r="AE178" i="1" s="1"/>
  <c r="AC179" i="1"/>
  <c r="AF179" i="1" s="1"/>
  <c r="AC180" i="1"/>
  <c r="AG180" i="1" s="1"/>
  <c r="AD180" i="1"/>
  <c r="AE180" i="1"/>
  <c r="AF180" i="1"/>
  <c r="AC181" i="1"/>
  <c r="AF181" i="1" s="1"/>
  <c r="AE181" i="1"/>
  <c r="AC182" i="1"/>
  <c r="AG182" i="1" s="1"/>
  <c r="AD182" i="1"/>
  <c r="AC183" i="1"/>
  <c r="AD183" i="1" s="1"/>
  <c r="AG183" i="1"/>
  <c r="AC184" i="1"/>
  <c r="AG184" i="1" s="1"/>
  <c r="AF184" i="1"/>
  <c r="AC185" i="1"/>
  <c r="AF185" i="1" s="1"/>
  <c r="AD185" i="1"/>
  <c r="AE185" i="1"/>
  <c r="AG185" i="1"/>
  <c r="AC186" i="1"/>
  <c r="AE186" i="1" s="1"/>
  <c r="AC187" i="1"/>
  <c r="AF187" i="1" s="1"/>
  <c r="AC188" i="1"/>
  <c r="AG188" i="1" s="1"/>
  <c r="AD188" i="1"/>
  <c r="AE188" i="1"/>
  <c r="AF188" i="1"/>
  <c r="AC189" i="1"/>
  <c r="AF189" i="1" s="1"/>
  <c r="AE189" i="1"/>
  <c r="AC190" i="1"/>
  <c r="AG190" i="1" s="1"/>
  <c r="AD190" i="1"/>
  <c r="AC191" i="1"/>
  <c r="AD191" i="1" s="1"/>
  <c r="AG191" i="1"/>
  <c r="AC192" i="1"/>
  <c r="AG192" i="1" s="1"/>
  <c r="AF192" i="1"/>
  <c r="AC193" i="1"/>
  <c r="AF193" i="1" s="1"/>
  <c r="AD193" i="1"/>
  <c r="AE193" i="1"/>
  <c r="AG193" i="1"/>
  <c r="AC194" i="1"/>
  <c r="AE194" i="1" s="1"/>
  <c r="AC195" i="1"/>
  <c r="AF195" i="1" s="1"/>
  <c r="AC196" i="1"/>
  <c r="AG196" i="1" s="1"/>
  <c r="AE196" i="1"/>
  <c r="AF196" i="1"/>
  <c r="AC197" i="1"/>
  <c r="AF197" i="1" s="1"/>
  <c r="AE197" i="1"/>
  <c r="AC198" i="1"/>
  <c r="AG198" i="1" s="1"/>
  <c r="AD198" i="1"/>
  <c r="AC199" i="1"/>
  <c r="AD199" i="1" s="1"/>
  <c r="AG199" i="1"/>
  <c r="AC200" i="1"/>
  <c r="AG200" i="1" s="1"/>
  <c r="AF200" i="1"/>
  <c r="AC201" i="1"/>
  <c r="AF201" i="1" s="1"/>
  <c r="AD201" i="1"/>
  <c r="AE201" i="1"/>
  <c r="AG201" i="1"/>
  <c r="AC202" i="1"/>
  <c r="AE202" i="1" s="1"/>
  <c r="AC203" i="1"/>
  <c r="AF203" i="1" s="1"/>
  <c r="AC204" i="1"/>
  <c r="AG204" i="1" s="1"/>
  <c r="AE204" i="1"/>
  <c r="AF204" i="1"/>
  <c r="AC205" i="1"/>
  <c r="AF205" i="1" s="1"/>
  <c r="AE205" i="1"/>
  <c r="AC206" i="1"/>
  <c r="AG206" i="1" s="1"/>
  <c r="AC207" i="1"/>
  <c r="AD207" i="1" s="1"/>
  <c r="AG207" i="1"/>
  <c r="AC208" i="1"/>
  <c r="AG208" i="1" s="1"/>
  <c r="AF208" i="1"/>
  <c r="AC209" i="1"/>
  <c r="AF209" i="1" s="1"/>
  <c r="AE209" i="1"/>
  <c r="AG209" i="1"/>
  <c r="AC210" i="1"/>
  <c r="AE210" i="1" s="1"/>
  <c r="AC211" i="1"/>
  <c r="AF211" i="1" s="1"/>
  <c r="AC212" i="1"/>
  <c r="AG212" i="1" s="1"/>
  <c r="AE212" i="1"/>
  <c r="AF212" i="1"/>
  <c r="AC213" i="1"/>
  <c r="AF213" i="1" s="1"/>
  <c r="AE213" i="1"/>
  <c r="AC214" i="1"/>
  <c r="AG214" i="1" s="1"/>
  <c r="AC215" i="1"/>
  <c r="AD215" i="1" s="1"/>
  <c r="AG215" i="1"/>
  <c r="AC216" i="1"/>
  <c r="AG216" i="1" s="1"/>
  <c r="AF216" i="1"/>
  <c r="AC217" i="1"/>
  <c r="AF217" i="1" s="1"/>
  <c r="AE217" i="1"/>
  <c r="AG217" i="1"/>
  <c r="AC218" i="1"/>
  <c r="AE218" i="1" s="1"/>
  <c r="AC219" i="1"/>
  <c r="AF219" i="1" s="1"/>
  <c r="AC220" i="1"/>
  <c r="AG220" i="1" s="1"/>
  <c r="AE220" i="1"/>
  <c r="AF220" i="1"/>
  <c r="AC221" i="1"/>
  <c r="AF221" i="1" s="1"/>
  <c r="AE221" i="1"/>
  <c r="AC222" i="1"/>
  <c r="AE222" i="1" s="1"/>
  <c r="AC223" i="1"/>
  <c r="AD223" i="1" s="1"/>
  <c r="AG223" i="1"/>
  <c r="AC224" i="1"/>
  <c r="AG224" i="1" s="1"/>
  <c r="AF224" i="1"/>
  <c r="AC225" i="1"/>
  <c r="AF225" i="1" s="1"/>
  <c r="AE225" i="1"/>
  <c r="AG225" i="1"/>
  <c r="AC226" i="1"/>
  <c r="AE226" i="1" s="1"/>
  <c r="AC227" i="1"/>
  <c r="AD227" i="1" s="1"/>
  <c r="AC228" i="1"/>
  <c r="AG228" i="1" s="1"/>
  <c r="AE228" i="1"/>
  <c r="AF228" i="1"/>
  <c r="AC229" i="1"/>
  <c r="AF229" i="1" s="1"/>
  <c r="AE229" i="1"/>
  <c r="AC230" i="1"/>
  <c r="AG230" i="1" s="1"/>
  <c r="AC231" i="1"/>
  <c r="AD231" i="1" s="1"/>
  <c r="AC232" i="1"/>
  <c r="AG232" i="1" s="1"/>
  <c r="AC233" i="1"/>
  <c r="AF233" i="1" s="1"/>
  <c r="AG233" i="1"/>
  <c r="AE233" i="1" l="1"/>
  <c r="AD230" i="1"/>
  <c r="AD228" i="1"/>
  <c r="AD225" i="1"/>
  <c r="AD222" i="1"/>
  <c r="AD220" i="1"/>
  <c r="AD217" i="1"/>
  <c r="AD214" i="1"/>
  <c r="AD212" i="1"/>
  <c r="AD209" i="1"/>
  <c r="AD206" i="1"/>
  <c r="AD204" i="1"/>
  <c r="AD196" i="1"/>
  <c r="AD233" i="1"/>
  <c r="AF232" i="1"/>
  <c r="AD229" i="1"/>
  <c r="AG226" i="1"/>
  <c r="AE224" i="1"/>
  <c r="AD221" i="1"/>
  <c r="AG218" i="1"/>
  <c r="AE216" i="1"/>
  <c r="AD213" i="1"/>
  <c r="AG210" i="1"/>
  <c r="AE208" i="1"/>
  <c r="AD205" i="1"/>
  <c r="AG202" i="1"/>
  <c r="AE200" i="1"/>
  <c r="AD197" i="1"/>
  <c r="AG194" i="1"/>
  <c r="AE192" i="1"/>
  <c r="AD189" i="1"/>
  <c r="AG186" i="1"/>
  <c r="AE184" i="1"/>
  <c r="AD181" i="1"/>
  <c r="AG178" i="1"/>
  <c r="AE232" i="1"/>
  <c r="AD226" i="1"/>
  <c r="AD224" i="1"/>
  <c r="AD218" i="1"/>
  <c r="AD216" i="1"/>
  <c r="AD210" i="1"/>
  <c r="AD208" i="1"/>
  <c r="AD202" i="1"/>
  <c r="AD200" i="1"/>
  <c r="AD194" i="1"/>
  <c r="AD192" i="1"/>
  <c r="AD186" i="1"/>
  <c r="AD184" i="1"/>
  <c r="AD178" i="1"/>
  <c r="AD232" i="1"/>
  <c r="AG231" i="1"/>
  <c r="AG227" i="1"/>
  <c r="AG219" i="1"/>
  <c r="AG195" i="1"/>
  <c r="AG179" i="1"/>
  <c r="AF227" i="1"/>
  <c r="AG222" i="1"/>
  <c r="AF230" i="1"/>
  <c r="AE227" i="1"/>
  <c r="AF222" i="1"/>
  <c r="AE219" i="1"/>
  <c r="AF214" i="1"/>
  <c r="AE211" i="1"/>
  <c r="AF206" i="1"/>
  <c r="AE203" i="1"/>
  <c r="AF198" i="1"/>
  <c r="AE195" i="1"/>
  <c r="AF190" i="1"/>
  <c r="AE187" i="1"/>
  <c r="AF182" i="1"/>
  <c r="AE179" i="1"/>
  <c r="AE230" i="1"/>
  <c r="AD219" i="1"/>
  <c r="AE214" i="1"/>
  <c r="AD211" i="1"/>
  <c r="AE206" i="1"/>
  <c r="AD203" i="1"/>
  <c r="AE198" i="1"/>
  <c r="AD195" i="1"/>
  <c r="AE190" i="1"/>
  <c r="AD187" i="1"/>
  <c r="AE182" i="1"/>
  <c r="AD179" i="1"/>
  <c r="AF231" i="1"/>
  <c r="AF223" i="1"/>
  <c r="AF207" i="1"/>
  <c r="AF191" i="1"/>
  <c r="AF183" i="1"/>
  <c r="AG229" i="1"/>
  <c r="AF226" i="1"/>
  <c r="AF218" i="1"/>
  <c r="AE215" i="1"/>
  <c r="AG213" i="1"/>
  <c r="AF210" i="1"/>
  <c r="AE207" i="1"/>
  <c r="AG205" i="1"/>
  <c r="AF202" i="1"/>
  <c r="AE199" i="1"/>
  <c r="AG197" i="1"/>
  <c r="AF194" i="1"/>
  <c r="AE191" i="1"/>
  <c r="AG189" i="1"/>
  <c r="AF186" i="1"/>
  <c r="AG181" i="1"/>
  <c r="AF215" i="1"/>
  <c r="AF199" i="1"/>
  <c r="AE231" i="1"/>
  <c r="AE223" i="1"/>
  <c r="AG221" i="1"/>
  <c r="AE183" i="1"/>
  <c r="AF178" i="1"/>
  <c r="AG211" i="1"/>
  <c r="AG203" i="1"/>
  <c r="AG187" i="1"/>
  <c r="M369" i="2" l="1"/>
  <c r="B369" i="2"/>
  <c r="M368" i="2"/>
  <c r="B368" i="2"/>
  <c r="M367" i="2"/>
  <c r="B367" i="2"/>
  <c r="M366" i="2"/>
  <c r="B366" i="2"/>
  <c r="M365" i="2"/>
  <c r="B365" i="2"/>
  <c r="M364" i="2"/>
  <c r="B364" i="2"/>
  <c r="M363" i="2"/>
  <c r="B363" i="2"/>
  <c r="M362" i="2"/>
  <c r="B362" i="2"/>
  <c r="M361" i="2"/>
  <c r="B361" i="2"/>
  <c r="M360" i="2"/>
  <c r="B360" i="2"/>
  <c r="M359" i="2"/>
  <c r="B359" i="2"/>
  <c r="M358" i="2"/>
  <c r="B358" i="2"/>
  <c r="M357" i="2"/>
  <c r="B357" i="2"/>
  <c r="M356" i="2"/>
  <c r="B356" i="2"/>
  <c r="M355" i="2"/>
  <c r="B355" i="2"/>
  <c r="M354" i="2"/>
  <c r="B354" i="2"/>
  <c r="M353" i="2"/>
  <c r="B353" i="2"/>
  <c r="M352" i="2"/>
  <c r="B352" i="2"/>
  <c r="M351" i="2"/>
  <c r="B351" i="2"/>
  <c r="M350" i="2"/>
  <c r="B350" i="2"/>
  <c r="M349" i="2"/>
  <c r="B349" i="2"/>
  <c r="M348" i="2"/>
  <c r="B348" i="2"/>
  <c r="M347" i="2"/>
  <c r="B347" i="2"/>
  <c r="M346" i="2"/>
  <c r="B346" i="2"/>
  <c r="M345" i="2"/>
  <c r="B345" i="2"/>
  <c r="M344" i="2"/>
  <c r="B344" i="2"/>
  <c r="M343" i="2"/>
  <c r="B343" i="2"/>
  <c r="M342" i="2"/>
  <c r="B342" i="2"/>
  <c r="M341" i="2"/>
  <c r="B341" i="2"/>
  <c r="M340" i="2"/>
  <c r="B340" i="2"/>
  <c r="M339" i="2"/>
  <c r="B339" i="2"/>
  <c r="M338" i="2"/>
  <c r="B338" i="2"/>
  <c r="M337" i="2"/>
  <c r="B337" i="2"/>
  <c r="M336" i="2"/>
  <c r="B336" i="2"/>
  <c r="M335" i="2"/>
  <c r="B335" i="2"/>
  <c r="M334" i="2"/>
  <c r="B334" i="2"/>
  <c r="M333" i="2"/>
  <c r="B333" i="2"/>
  <c r="M332" i="2"/>
  <c r="B332" i="2"/>
  <c r="M331" i="2"/>
  <c r="B331" i="2"/>
  <c r="M330" i="2"/>
  <c r="B330" i="2"/>
  <c r="M329" i="2"/>
  <c r="B329" i="2"/>
  <c r="M328" i="2"/>
  <c r="B328" i="2"/>
  <c r="M327" i="2"/>
  <c r="B327" i="2"/>
  <c r="M326" i="2"/>
  <c r="B326" i="2"/>
  <c r="M325" i="2"/>
  <c r="B325" i="2"/>
  <c r="M324" i="2"/>
  <c r="B324" i="2"/>
  <c r="M323" i="2"/>
  <c r="B323" i="2"/>
  <c r="M322" i="2"/>
  <c r="B322" i="2"/>
  <c r="M321" i="2"/>
  <c r="B321" i="2"/>
  <c r="M320" i="2"/>
  <c r="B320" i="2"/>
  <c r="M319" i="2"/>
  <c r="B319" i="2"/>
  <c r="M318" i="2"/>
  <c r="B318" i="2"/>
  <c r="M317" i="2"/>
  <c r="B317" i="2"/>
  <c r="M316" i="2"/>
  <c r="B316" i="2"/>
  <c r="M315" i="2"/>
  <c r="B315" i="2"/>
  <c r="M314" i="2"/>
  <c r="B314" i="2"/>
  <c r="M313" i="2"/>
  <c r="B313" i="2"/>
  <c r="M312" i="2"/>
  <c r="B312" i="2"/>
  <c r="M311" i="2"/>
  <c r="B311" i="2"/>
  <c r="M310" i="2"/>
  <c r="B310" i="2"/>
  <c r="M309" i="2"/>
  <c r="AE142" i="1" l="1"/>
  <c r="AE141" i="1"/>
  <c r="AD142" i="1"/>
  <c r="AD141" i="1"/>
  <c r="AE135" i="1"/>
  <c r="AE134" i="1"/>
  <c r="AD135" i="1"/>
  <c r="AD134" i="1"/>
  <c r="AE105" i="1"/>
  <c r="AE104" i="1"/>
  <c r="AD105" i="1"/>
  <c r="AD104" i="1"/>
  <c r="AE97" i="1"/>
  <c r="AE96" i="1"/>
  <c r="AD97" i="1"/>
  <c r="AH83" i="1"/>
  <c r="AF83" i="1"/>
  <c r="AE83" i="1"/>
  <c r="AD83" i="1"/>
  <c r="AE65" i="1"/>
  <c r="AE64" i="1"/>
  <c r="AD65" i="1"/>
  <c r="AD64" i="1"/>
  <c r="AE33" i="1"/>
  <c r="AE32" i="1"/>
  <c r="AD33" i="1"/>
  <c r="AD32" i="1"/>
  <c r="AE76" i="1"/>
  <c r="AE75" i="1"/>
  <c r="AD76" i="1"/>
  <c r="AD75" i="1"/>
  <c r="AD96" i="1"/>
  <c r="AE10" i="1"/>
  <c r="AE9" i="1"/>
  <c r="AD10" i="1"/>
  <c r="AD9" i="1"/>
  <c r="AB136" i="1" l="1"/>
  <c r="AB137" i="1"/>
  <c r="AB138" i="1"/>
  <c r="AB139" i="1"/>
  <c r="AB135" i="1"/>
  <c r="AH149" i="1"/>
  <c r="AH150" i="1"/>
  <c r="AH151" i="1"/>
  <c r="AH152" i="1"/>
  <c r="AH153" i="1"/>
  <c r="AH154" i="1"/>
  <c r="AH155" i="1"/>
  <c r="AH156" i="1"/>
  <c r="AH157" i="1"/>
  <c r="AH158" i="1"/>
  <c r="AH159" i="1"/>
  <c r="AH160" i="1"/>
  <c r="AH161" i="1"/>
  <c r="AH162" i="1"/>
  <c r="AH163" i="1"/>
  <c r="AH164" i="1"/>
  <c r="AH165" i="1"/>
  <c r="AH166" i="1"/>
  <c r="AH148" i="1"/>
  <c r="AG136" i="1"/>
  <c r="AG137" i="1"/>
  <c r="AG138" i="1"/>
  <c r="AG139" i="1"/>
  <c r="AG135" i="1"/>
  <c r="AI84" i="1"/>
  <c r="AI85" i="1"/>
  <c r="AI86" i="1"/>
  <c r="AI87" i="1"/>
  <c r="AI88" i="1"/>
  <c r="AI89" i="1"/>
  <c r="AI90" i="1"/>
  <c r="AI91" i="1"/>
  <c r="AI83" i="1"/>
  <c r="AG76" i="1"/>
  <c r="AG77" i="1"/>
  <c r="AG78" i="1"/>
  <c r="AG79" i="1"/>
  <c r="AG80" i="1"/>
  <c r="AG75" i="1"/>
  <c r="AG66" i="1"/>
  <c r="AG67" i="1"/>
  <c r="AG68" i="1"/>
  <c r="AG69" i="1"/>
  <c r="AG70" i="1"/>
  <c r="AG71" i="1"/>
  <c r="AG72" i="1"/>
  <c r="AG73" i="1"/>
  <c r="AG65" i="1"/>
  <c r="AF76" i="1"/>
  <c r="AF77" i="1"/>
  <c r="AF78" i="1"/>
  <c r="AF79" i="1"/>
  <c r="AF80" i="1"/>
  <c r="AF75" i="1"/>
  <c r="AB66" i="1"/>
  <c r="AC66" i="1"/>
  <c r="AB67" i="1"/>
  <c r="AC67" i="1"/>
  <c r="AB68" i="1"/>
  <c r="AC68" i="1"/>
  <c r="AB69" i="1"/>
  <c r="AC69" i="1"/>
  <c r="AB70" i="1"/>
  <c r="AC70" i="1"/>
  <c r="AB71" i="1"/>
  <c r="AC71" i="1"/>
  <c r="AB72" i="1"/>
  <c r="AC72" i="1"/>
  <c r="AB73" i="1"/>
  <c r="AC73" i="1"/>
  <c r="AC65" i="1"/>
  <c r="AB65" i="1"/>
  <c r="AG15" i="1"/>
  <c r="AG16" i="1"/>
  <c r="AG17" i="1"/>
  <c r="AG18" i="1"/>
  <c r="AG19" i="1"/>
  <c r="AG20" i="1"/>
  <c r="AG21" i="1"/>
  <c r="AG22" i="1"/>
  <c r="AG23" i="1"/>
  <c r="AG24" i="1"/>
  <c r="AG25" i="1"/>
  <c r="AG26" i="1"/>
  <c r="AG27" i="1"/>
  <c r="AG28" i="1"/>
  <c r="AG29" i="1"/>
  <c r="AG30" i="1"/>
  <c r="AG14" i="1"/>
  <c r="AB11" i="1"/>
  <c r="AC11" i="1"/>
  <c r="AB12" i="1"/>
  <c r="AC12" i="1"/>
  <c r="AB13" i="1"/>
  <c r="AC13" i="1"/>
  <c r="AB14" i="1"/>
  <c r="AC14" i="1"/>
  <c r="AB15" i="1"/>
  <c r="AC15" i="1"/>
  <c r="AB16" i="1"/>
  <c r="AC16" i="1"/>
  <c r="AB17" i="1"/>
  <c r="AC17" i="1"/>
  <c r="AB18" i="1"/>
  <c r="AC18" i="1"/>
  <c r="AB19" i="1"/>
  <c r="AC19" i="1"/>
  <c r="AB20" i="1"/>
  <c r="AC20" i="1"/>
  <c r="AB21" i="1"/>
  <c r="AC21" i="1"/>
  <c r="AB22" i="1"/>
  <c r="AC22" i="1"/>
  <c r="AB23" i="1"/>
  <c r="AC23" i="1"/>
  <c r="AB24" i="1"/>
  <c r="AC24" i="1"/>
  <c r="AB25" i="1"/>
  <c r="AC25" i="1"/>
  <c r="AB26" i="1"/>
  <c r="AC26" i="1"/>
  <c r="AB27" i="1"/>
  <c r="AC27" i="1"/>
  <c r="AB28" i="1"/>
  <c r="AC28" i="1"/>
  <c r="AB29" i="1"/>
  <c r="AC29" i="1"/>
  <c r="AB30" i="1"/>
  <c r="AC30" i="1"/>
  <c r="AC10" i="1"/>
  <c r="AB10" i="1"/>
  <c r="AH167" i="1" l="1"/>
  <c r="B309" i="2"/>
  <c r="AE133" i="1" l="1"/>
  <c r="AE95" i="1"/>
  <c r="AE63" i="1"/>
  <c r="AE8" i="1"/>
  <c r="AF28" i="1" l="1"/>
  <c r="AF27" i="1"/>
  <c r="AF22" i="1"/>
  <c r="AF21" i="1"/>
  <c r="AK140" i="1" l="1"/>
  <c r="AC113" i="1"/>
  <c r="AC114" i="1"/>
  <c r="AC115" i="1"/>
  <c r="AC116" i="1"/>
  <c r="AC117" i="1"/>
  <c r="AC118" i="1"/>
  <c r="AC119" i="1"/>
  <c r="AC120" i="1"/>
  <c r="AC121" i="1"/>
  <c r="AC122" i="1"/>
  <c r="AC123" i="1"/>
  <c r="AC124" i="1"/>
  <c r="AC125" i="1"/>
  <c r="AC126" i="1"/>
  <c r="AC127" i="1"/>
  <c r="AC128" i="1"/>
  <c r="AC129" i="1"/>
  <c r="AC130" i="1"/>
  <c r="AG96" i="1"/>
  <c r="AF97" i="1"/>
  <c r="AF98" i="1"/>
  <c r="AF99" i="1"/>
  <c r="AF100" i="1"/>
  <c r="AF101" i="1"/>
  <c r="AF102" i="1"/>
  <c r="AF96" i="1"/>
  <c r="AF66" i="1"/>
  <c r="AF67" i="1"/>
  <c r="AF68" i="1"/>
  <c r="AF69" i="1"/>
  <c r="AF70" i="1"/>
  <c r="AF71" i="1"/>
  <c r="AF72" i="1"/>
  <c r="AF73" i="1"/>
  <c r="AL67" i="1"/>
  <c r="K79" i="2" s="1"/>
  <c r="AG12" i="1"/>
  <c r="AG13" i="1"/>
  <c r="AF25" i="1"/>
  <c r="AF24" i="1"/>
  <c r="AF18" i="1"/>
  <c r="AE119" i="1" l="1"/>
  <c r="AF119" i="1"/>
  <c r="AD119" i="1"/>
  <c r="AF125" i="1"/>
  <c r="AD125" i="1"/>
  <c r="AE125" i="1"/>
  <c r="AD122" i="1"/>
  <c r="AE122" i="1"/>
  <c r="AF122" i="1"/>
  <c r="AE127" i="1"/>
  <c r="AF127" i="1"/>
  <c r="AD127" i="1"/>
  <c r="AF118" i="1"/>
  <c r="AD118" i="1"/>
  <c r="AE118" i="1"/>
  <c r="AD123" i="1"/>
  <c r="AE123" i="1"/>
  <c r="AF123" i="1"/>
  <c r="AE129" i="1"/>
  <c r="AF129" i="1"/>
  <c r="AD129" i="1"/>
  <c r="AE121" i="1"/>
  <c r="AF121" i="1"/>
  <c r="AD121" i="1"/>
  <c r="AF126" i="1"/>
  <c r="AD126" i="1"/>
  <c r="AE126" i="1"/>
  <c r="AF124" i="1"/>
  <c r="AD124" i="1"/>
  <c r="AE124" i="1"/>
  <c r="AD130" i="1"/>
  <c r="AE130" i="1"/>
  <c r="AF130" i="1"/>
  <c r="AE128" i="1"/>
  <c r="AF128" i="1"/>
  <c r="AD128" i="1"/>
  <c r="AE120" i="1"/>
  <c r="AF120" i="1"/>
  <c r="AD120" i="1"/>
  <c r="AE116" i="1"/>
  <c r="AF116" i="1"/>
  <c r="AD116" i="1"/>
  <c r="AD115" i="1"/>
  <c r="AF115" i="1"/>
  <c r="AE115" i="1"/>
  <c r="AE113" i="1"/>
  <c r="AD113" i="1"/>
  <c r="AF113" i="1"/>
  <c r="AD117" i="1"/>
  <c r="AF117" i="1"/>
  <c r="AE117" i="1"/>
  <c r="AF114" i="1"/>
  <c r="AD114" i="1"/>
  <c r="AE114" i="1"/>
  <c r="AC174" i="1"/>
  <c r="AC175" i="1"/>
  <c r="AC176" i="1"/>
  <c r="AC177" i="1"/>
  <c r="AC173" i="1"/>
  <c r="AC149" i="1"/>
  <c r="AC150" i="1"/>
  <c r="AC151" i="1"/>
  <c r="AC152" i="1"/>
  <c r="AC153" i="1"/>
  <c r="AC154" i="1"/>
  <c r="AC155" i="1"/>
  <c r="AC156" i="1"/>
  <c r="AC157" i="1"/>
  <c r="AC158" i="1"/>
  <c r="AC159" i="1"/>
  <c r="AC160" i="1"/>
  <c r="AC161" i="1"/>
  <c r="AC162" i="1"/>
  <c r="AC163" i="1"/>
  <c r="AC164" i="1"/>
  <c r="AC165" i="1"/>
  <c r="AC166" i="1"/>
  <c r="AC148" i="1"/>
  <c r="AB142" i="1"/>
  <c r="AF142" i="1" s="1"/>
  <c r="AC142" i="1"/>
  <c r="AG142" i="1" s="1"/>
  <c r="AB143" i="1"/>
  <c r="AF143" i="1" s="1"/>
  <c r="AC143" i="1"/>
  <c r="AG143" i="1" s="1"/>
  <c r="AB144" i="1"/>
  <c r="AF144" i="1" s="1"/>
  <c r="AC144" i="1"/>
  <c r="AG144" i="1" s="1"/>
  <c r="AB145" i="1"/>
  <c r="AF145" i="1" s="1"/>
  <c r="AC145" i="1"/>
  <c r="AG145" i="1" s="1"/>
  <c r="AC141" i="1"/>
  <c r="AG141" i="1" s="1"/>
  <c r="AB141" i="1"/>
  <c r="AF141" i="1" s="1"/>
  <c r="AF139" i="1"/>
  <c r="AF136" i="1"/>
  <c r="AF137" i="1"/>
  <c r="AF138" i="1"/>
  <c r="AF135" i="1"/>
  <c r="AK139" i="1"/>
  <c r="AH125" i="1"/>
  <c r="AH126" i="1"/>
  <c r="AH127" i="1"/>
  <c r="AH128" i="1"/>
  <c r="AH129" i="1"/>
  <c r="AG125" i="1"/>
  <c r="AG126" i="1"/>
  <c r="AG127" i="1"/>
  <c r="AG128" i="1"/>
  <c r="AG129" i="1"/>
  <c r="AG130" i="1"/>
  <c r="AG113" i="1"/>
  <c r="AH116" i="1"/>
  <c r="AH120" i="1"/>
  <c r="AH124" i="1"/>
  <c r="AH130" i="1"/>
  <c r="AC112" i="1"/>
  <c r="AK101" i="1"/>
  <c r="AK102" i="1"/>
  <c r="AB105" i="1"/>
  <c r="AF105" i="1" s="1"/>
  <c r="AC105" i="1"/>
  <c r="AG105" i="1" s="1"/>
  <c r="AB106" i="1"/>
  <c r="AF106" i="1" s="1"/>
  <c r="AC106" i="1"/>
  <c r="AG106" i="1" s="1"/>
  <c r="AB107" i="1"/>
  <c r="AF107" i="1" s="1"/>
  <c r="AC107" i="1"/>
  <c r="AG107" i="1" s="1"/>
  <c r="AB108" i="1"/>
  <c r="AF108" i="1" s="1"/>
  <c r="AC108" i="1"/>
  <c r="AG108" i="1" s="1"/>
  <c r="AB109" i="1"/>
  <c r="AF109" i="1" s="1"/>
  <c r="AC109" i="1"/>
  <c r="AG109" i="1" s="1"/>
  <c r="AC104" i="1"/>
  <c r="AG104" i="1" s="1"/>
  <c r="AB104" i="1"/>
  <c r="AF104" i="1" s="1"/>
  <c r="AC84" i="1"/>
  <c r="AC85" i="1"/>
  <c r="AC86" i="1"/>
  <c r="AC87" i="1"/>
  <c r="AC88" i="1"/>
  <c r="AC89" i="1"/>
  <c r="AC90" i="1"/>
  <c r="AC91" i="1"/>
  <c r="AC83" i="1"/>
  <c r="AB75" i="1"/>
  <c r="AK69" i="1"/>
  <c r="AK70" i="1"/>
  <c r="AC76" i="1"/>
  <c r="AC77" i="1"/>
  <c r="AC78" i="1"/>
  <c r="AC79" i="1"/>
  <c r="AC80" i="1"/>
  <c r="AB76" i="1"/>
  <c r="AB77" i="1"/>
  <c r="AB78" i="1"/>
  <c r="AB79" i="1"/>
  <c r="AB80" i="1"/>
  <c r="AC75" i="1"/>
  <c r="AF65" i="1"/>
  <c r="AC45" i="1"/>
  <c r="AC46" i="1"/>
  <c r="AC47" i="1"/>
  <c r="AC48" i="1"/>
  <c r="AC49" i="1"/>
  <c r="AC50" i="1"/>
  <c r="AC51" i="1"/>
  <c r="AC52" i="1"/>
  <c r="AC53" i="1"/>
  <c r="AC54" i="1"/>
  <c r="AC55" i="1"/>
  <c r="AC56" i="1"/>
  <c r="AC57" i="1"/>
  <c r="AC58" i="1"/>
  <c r="AC59" i="1"/>
  <c r="AC60" i="1"/>
  <c r="AC44" i="1"/>
  <c r="AC33" i="1"/>
  <c r="AG33" i="1" s="1"/>
  <c r="AC34" i="1"/>
  <c r="AG34" i="1" s="1"/>
  <c r="AC35" i="1"/>
  <c r="AG35" i="1" s="1"/>
  <c r="AC36" i="1"/>
  <c r="AG36" i="1" s="1"/>
  <c r="AC37" i="1"/>
  <c r="AG37" i="1" s="1"/>
  <c r="AC38" i="1"/>
  <c r="AG38" i="1" s="1"/>
  <c r="AC39" i="1"/>
  <c r="AG39" i="1" s="1"/>
  <c r="AC40" i="1"/>
  <c r="AG40" i="1" s="1"/>
  <c r="AC41" i="1"/>
  <c r="AG41" i="1" s="1"/>
  <c r="AC32" i="1"/>
  <c r="AG32" i="1" s="1"/>
  <c r="AB33" i="1"/>
  <c r="AF33" i="1" s="1"/>
  <c r="AB34" i="1"/>
  <c r="AF34" i="1" s="1"/>
  <c r="AB35" i="1"/>
  <c r="AF35" i="1" s="1"/>
  <c r="AB36" i="1"/>
  <c r="AF36" i="1" s="1"/>
  <c r="AB37" i="1"/>
  <c r="AF37" i="1" s="1"/>
  <c r="AB38" i="1"/>
  <c r="AF38" i="1" s="1"/>
  <c r="AB39" i="1"/>
  <c r="AF39" i="1" s="1"/>
  <c r="AB40" i="1"/>
  <c r="AF40" i="1" s="1"/>
  <c r="AB41" i="1"/>
  <c r="AF41" i="1" s="1"/>
  <c r="AB32" i="1"/>
  <c r="AF30" i="1"/>
  <c r="AF29" i="1"/>
  <c r="AF26" i="1"/>
  <c r="AF23" i="1"/>
  <c r="AF20" i="1"/>
  <c r="AF19" i="1"/>
  <c r="AF17" i="1"/>
  <c r="AF16" i="1"/>
  <c r="AF15" i="1"/>
  <c r="AF14" i="1"/>
  <c r="AF13" i="1"/>
  <c r="AF12" i="1"/>
  <c r="AG11" i="1"/>
  <c r="AF11" i="1"/>
  <c r="AG10" i="1"/>
  <c r="AF10" i="1"/>
  <c r="AC234" i="1" l="1"/>
  <c r="AF60" i="1"/>
  <c r="AE60" i="1"/>
  <c r="AD60" i="1"/>
  <c r="AE164" i="1"/>
  <c r="AF164" i="1"/>
  <c r="AD164" i="1"/>
  <c r="AD90" i="1"/>
  <c r="AH90" i="1"/>
  <c r="AE90" i="1"/>
  <c r="AF90" i="1"/>
  <c r="AF163" i="1"/>
  <c r="AE163" i="1"/>
  <c r="AD163" i="1"/>
  <c r="AF91" i="1"/>
  <c r="AD91" i="1"/>
  <c r="AH91" i="1"/>
  <c r="AE91" i="1"/>
  <c r="AG58" i="1"/>
  <c r="AE58" i="1"/>
  <c r="AD58" i="1"/>
  <c r="AF58" i="1"/>
  <c r="AD89" i="1"/>
  <c r="AH89" i="1"/>
  <c r="AE89" i="1"/>
  <c r="AF89" i="1"/>
  <c r="AD162" i="1"/>
  <c r="AE162" i="1"/>
  <c r="AF162" i="1"/>
  <c r="AF175" i="1"/>
  <c r="AE175" i="1"/>
  <c r="AD175" i="1"/>
  <c r="AD161" i="1"/>
  <c r="AE161" i="1"/>
  <c r="AF161" i="1"/>
  <c r="AD165" i="1"/>
  <c r="AE165" i="1"/>
  <c r="AF165" i="1"/>
  <c r="AE52" i="1"/>
  <c r="AF52" i="1"/>
  <c r="AD52" i="1"/>
  <c r="AE51" i="1"/>
  <c r="AF51" i="1"/>
  <c r="AD51" i="1"/>
  <c r="AG57" i="1"/>
  <c r="AD57" i="1"/>
  <c r="AF57" i="1"/>
  <c r="AE57" i="1"/>
  <c r="AH88" i="1"/>
  <c r="AE88" i="1"/>
  <c r="AF88" i="1"/>
  <c r="AD88" i="1"/>
  <c r="AD56" i="1"/>
  <c r="AF56" i="1"/>
  <c r="AE56" i="1"/>
  <c r="AD160" i="1"/>
  <c r="AE160" i="1"/>
  <c r="AF160" i="1"/>
  <c r="AF55" i="1"/>
  <c r="AE55" i="1"/>
  <c r="AD55" i="1"/>
  <c r="AD177" i="1"/>
  <c r="AE177" i="1"/>
  <c r="AF177" i="1"/>
  <c r="AG59" i="1"/>
  <c r="AF59" i="1"/>
  <c r="AD59" i="1"/>
  <c r="AE59" i="1"/>
  <c r="AF54" i="1"/>
  <c r="AE54" i="1"/>
  <c r="AD54" i="1"/>
  <c r="AD166" i="1"/>
  <c r="AE166" i="1"/>
  <c r="AF166" i="1"/>
  <c r="AE176" i="1"/>
  <c r="AF176" i="1"/>
  <c r="AD176" i="1"/>
  <c r="AF53" i="1"/>
  <c r="AE53" i="1"/>
  <c r="AD53" i="1"/>
  <c r="AF154" i="1"/>
  <c r="AD154" i="1"/>
  <c r="AE154" i="1"/>
  <c r="AG155" i="1"/>
  <c r="AF155" i="1"/>
  <c r="AD155" i="1"/>
  <c r="AE155" i="1"/>
  <c r="AF148" i="1"/>
  <c r="AD148" i="1"/>
  <c r="AE148" i="1"/>
  <c r="AF159" i="1"/>
  <c r="AD159" i="1"/>
  <c r="AE159" i="1"/>
  <c r="AD151" i="1"/>
  <c r="AE151" i="1"/>
  <c r="AF151" i="1"/>
  <c r="AD150" i="1"/>
  <c r="AE150" i="1"/>
  <c r="AF150" i="1"/>
  <c r="AF87" i="1"/>
  <c r="AH87" i="1"/>
  <c r="AD87" i="1"/>
  <c r="AE87" i="1"/>
  <c r="AD85" i="1"/>
  <c r="AE85" i="1"/>
  <c r="AH85" i="1"/>
  <c r="AF85" i="1"/>
  <c r="AF45" i="1"/>
  <c r="AD45" i="1"/>
  <c r="AE45" i="1"/>
  <c r="AH49" i="1"/>
  <c r="AD49" i="1"/>
  <c r="AE49" i="1"/>
  <c r="AF49" i="1"/>
  <c r="AF48" i="1"/>
  <c r="AE48" i="1"/>
  <c r="AD48" i="1"/>
  <c r="AG47" i="1"/>
  <c r="AE47" i="1"/>
  <c r="AF47" i="1"/>
  <c r="AD47" i="1"/>
  <c r="AG174" i="1"/>
  <c r="AF174" i="1"/>
  <c r="AE174" i="1"/>
  <c r="AD174" i="1"/>
  <c r="AE173" i="1"/>
  <c r="AD173" i="1"/>
  <c r="AF173" i="1"/>
  <c r="AD158" i="1"/>
  <c r="AE158" i="1"/>
  <c r="AF158" i="1"/>
  <c r="AG157" i="1"/>
  <c r="AD157" i="1"/>
  <c r="AE157" i="1"/>
  <c r="AF157" i="1"/>
  <c r="AG156" i="1"/>
  <c r="AE156" i="1"/>
  <c r="AD156" i="1"/>
  <c r="AF156" i="1"/>
  <c r="AF153" i="1"/>
  <c r="AE153" i="1"/>
  <c r="AD153" i="1"/>
  <c r="AF152" i="1"/>
  <c r="AE152" i="1"/>
  <c r="AD152" i="1"/>
  <c r="AE149" i="1"/>
  <c r="AD149" i="1"/>
  <c r="AF149" i="1"/>
  <c r="AH112" i="1"/>
  <c r="AF112" i="1"/>
  <c r="AE112" i="1"/>
  <c r="AD112" i="1"/>
  <c r="AG86" i="1"/>
  <c r="AE86" i="1"/>
  <c r="AH86" i="1"/>
  <c r="AF86" i="1"/>
  <c r="AD86" i="1"/>
  <c r="AG84" i="1"/>
  <c r="AE84" i="1"/>
  <c r="AF84" i="1"/>
  <c r="AD84" i="1"/>
  <c r="AH84" i="1"/>
  <c r="AE50" i="1"/>
  <c r="AD50" i="1"/>
  <c r="AF50" i="1"/>
  <c r="AH46" i="1"/>
  <c r="AF46" i="1"/>
  <c r="AE46" i="1"/>
  <c r="AD46" i="1"/>
  <c r="AD44" i="1"/>
  <c r="AE44" i="1"/>
  <c r="AF44" i="1"/>
  <c r="AH57" i="1"/>
  <c r="AG51" i="1"/>
  <c r="AH44" i="1"/>
  <c r="AG50" i="1"/>
  <c r="AH60" i="1"/>
  <c r="AH59" i="1"/>
  <c r="AH58" i="1"/>
  <c r="AG173" i="1"/>
  <c r="AJ69" i="1"/>
  <c r="AJ70" i="1"/>
  <c r="AG112" i="1"/>
  <c r="AJ140" i="1"/>
  <c r="AG150" i="1"/>
  <c r="AG151" i="1"/>
  <c r="AH53" i="1"/>
  <c r="AH50" i="1"/>
  <c r="AH55" i="1"/>
  <c r="AG154" i="1"/>
  <c r="AG176" i="1"/>
  <c r="AG175" i="1"/>
  <c r="AG153" i="1"/>
  <c r="AH51" i="1"/>
  <c r="AG177" i="1"/>
  <c r="AG152" i="1"/>
  <c r="AH56" i="1"/>
  <c r="AH52" i="1"/>
  <c r="AG149" i="1"/>
  <c r="AH54" i="1"/>
  <c r="AG52" i="1"/>
  <c r="AH123" i="1"/>
  <c r="AG91" i="1"/>
  <c r="AG148" i="1"/>
  <c r="AH113" i="1"/>
  <c r="AG90" i="1"/>
  <c r="AG166" i="1"/>
  <c r="AG49" i="1"/>
  <c r="AH117" i="1"/>
  <c r="AG165" i="1"/>
  <c r="AG83" i="1"/>
  <c r="AG164" i="1"/>
  <c r="AG119" i="1"/>
  <c r="AG163" i="1"/>
  <c r="AG162" i="1"/>
  <c r="AH121" i="1"/>
  <c r="AG121" i="1"/>
  <c r="AG88" i="1"/>
  <c r="AG161" i="1"/>
  <c r="AH119" i="1"/>
  <c r="AG120" i="1"/>
  <c r="AG118" i="1"/>
  <c r="AG116" i="1"/>
  <c r="AG160" i="1"/>
  <c r="AH118" i="1"/>
  <c r="AG159" i="1"/>
  <c r="AH115" i="1"/>
  <c r="AH114" i="1"/>
  <c r="AG124" i="1"/>
  <c r="AG123" i="1"/>
  <c r="AG122" i="1"/>
  <c r="AG85" i="1"/>
  <c r="AG117" i="1"/>
  <c r="AG55" i="1"/>
  <c r="AG114" i="1"/>
  <c r="AJ139" i="1"/>
  <c r="AG158" i="1"/>
  <c r="AE31" i="1"/>
  <c r="AL8" i="1" s="1"/>
  <c r="AG89" i="1"/>
  <c r="AG87" i="1"/>
  <c r="AG56" i="1"/>
  <c r="AG115" i="1"/>
  <c r="AG54" i="1"/>
  <c r="AH122" i="1"/>
  <c r="AG53" i="1"/>
  <c r="AJ102" i="1"/>
  <c r="AJ101" i="1"/>
  <c r="AC61" i="1"/>
  <c r="AL66" i="1"/>
  <c r="M77" i="2" s="1"/>
  <c r="AC92" i="1"/>
  <c r="K102" i="2" s="1"/>
  <c r="AG46" i="1"/>
  <c r="AG48" i="1"/>
  <c r="AG60" i="1"/>
  <c r="AH47" i="1"/>
  <c r="AH48" i="1"/>
  <c r="AG45" i="1"/>
  <c r="AG44" i="1"/>
  <c r="AH45" i="1"/>
  <c r="AK14" i="1"/>
  <c r="AK13" i="1"/>
  <c r="AJ13" i="1"/>
  <c r="AF32" i="1"/>
  <c r="AL10" i="1" s="1"/>
  <c r="AC167" i="1"/>
  <c r="K241" i="2" s="1"/>
  <c r="AE74" i="1"/>
  <c r="AL64" i="1" s="1"/>
  <c r="K74" i="2" s="1"/>
  <c r="AJ14" i="1"/>
  <c r="AL98" i="1"/>
  <c r="M144" i="2" s="1"/>
  <c r="AL136" i="1"/>
  <c r="M211" i="2" s="1"/>
  <c r="AE140" i="1"/>
  <c r="AL134" i="1" s="1"/>
  <c r="K208" i="2" s="1"/>
  <c r="AC131" i="1"/>
  <c r="K169" i="2" s="1"/>
  <c r="AE103" i="1"/>
  <c r="AL96" i="1" s="1"/>
  <c r="K141" i="2" s="1"/>
  <c r="I279" i="2"/>
  <c r="AE61" i="1" l="1"/>
  <c r="AD61" i="1"/>
  <c r="AH61" i="1"/>
  <c r="M41" i="2" s="1"/>
  <c r="AG61" i="1"/>
  <c r="M38" i="2" s="1"/>
  <c r="AF61" i="1"/>
  <c r="K35" i="2"/>
  <c r="N211" i="2"/>
  <c r="AN173" i="1"/>
  <c r="AM173" i="1"/>
  <c r="AF167" i="1"/>
  <c r="AK173" i="1"/>
  <c r="AE92" i="1"/>
  <c r="AE131" i="1"/>
  <c r="AF131" i="1"/>
  <c r="AL173" i="1"/>
  <c r="AF92" i="1"/>
  <c r="AD131" i="1"/>
  <c r="AH131" i="1"/>
  <c r="M175" i="2" s="1"/>
  <c r="M174" i="2" s="1"/>
  <c r="AG131" i="1"/>
  <c r="M172" i="2" s="1"/>
  <c r="M171" i="2" s="1"/>
  <c r="AL11" i="1"/>
  <c r="AG167" i="1"/>
  <c r="M244" i="2" s="1"/>
  <c r="AH92" i="1"/>
  <c r="AE167" i="1"/>
  <c r="AD167" i="1"/>
  <c r="M247" i="2"/>
  <c r="N247" i="2" s="1"/>
  <c r="AI92" i="1"/>
  <c r="M108" i="2" s="1"/>
  <c r="M107" i="2" s="1"/>
  <c r="AD92" i="1"/>
  <c r="AG92" i="1"/>
  <c r="M105" i="2" s="1"/>
  <c r="M104" i="2" s="1"/>
  <c r="AL65" i="1"/>
  <c r="M76" i="2" s="1"/>
  <c r="AK112" i="1"/>
  <c r="AG234" i="1"/>
  <c r="L282" i="2" s="1"/>
  <c r="M282" i="2" s="1"/>
  <c r="AD234" i="1"/>
  <c r="AM44" i="1"/>
  <c r="AN44" i="1"/>
  <c r="AM112" i="1"/>
  <c r="AN83" i="1"/>
  <c r="AM83" i="1"/>
  <c r="AL44" i="1"/>
  <c r="AM148" i="1"/>
  <c r="AL9" i="1"/>
  <c r="AL135" i="1"/>
  <c r="M210" i="2" s="1"/>
  <c r="N210" i="2" s="1"/>
  <c r="AL137" i="1"/>
  <c r="K213" i="2" s="1"/>
  <c r="AN148" i="1"/>
  <c r="AE234" i="1"/>
  <c r="AL99" i="1"/>
  <c r="K146" i="2" s="1"/>
  <c r="AL97" i="1"/>
  <c r="M143" i="2" s="1"/>
  <c r="AL83" i="1"/>
  <c r="AN112" i="1"/>
  <c r="AK148" i="1"/>
  <c r="AK83" i="1"/>
  <c r="AK44" i="1"/>
  <c r="AL112" i="1"/>
  <c r="AL148" i="1"/>
  <c r="AF234" i="1"/>
  <c r="M40" i="2" l="1"/>
  <c r="M37" i="2"/>
  <c r="L281" i="2"/>
  <c r="M281" i="2" s="1"/>
  <c r="M246" i="2"/>
  <c r="N246" i="2" s="1"/>
  <c r="N244" i="2"/>
  <c r="M243" i="2"/>
  <c r="N243" i="2" s="1"/>
  <c r="M10" i="2" l="1"/>
  <c r="K12" i="2"/>
  <c r="K7" i="2" l="1"/>
  <c r="M9" i="2" l="1"/>
  <c r="N76" i="2" l="1"/>
  <c r="N77" i="2" l="1"/>
  <c r="N10" i="2"/>
  <c r="N9" i="2"/>
  <c r="N41" i="2" l="1"/>
  <c r="N175" i="2"/>
  <c r="N108" i="2"/>
  <c r="N105" i="2"/>
  <c r="N172" i="2"/>
  <c r="N38" i="2"/>
  <c r="N37" i="2"/>
  <c r="N40" i="2" l="1"/>
  <c r="N174" i="2"/>
  <c r="N107" i="2"/>
  <c r="N104" i="2"/>
  <c r="N171" i="2"/>
  <c r="N143" i="2" l="1"/>
  <c r="N144" i="2" l="1"/>
</calcChain>
</file>

<file path=xl/sharedStrings.xml><?xml version="1.0" encoding="utf-8"?>
<sst xmlns="http://schemas.openxmlformats.org/spreadsheetml/2006/main" count="374" uniqueCount="202">
  <si>
    <t>a.</t>
  </si>
  <si>
    <t>b.</t>
  </si>
  <si>
    <t>c</t>
  </si>
  <si>
    <t>%</t>
  </si>
  <si>
    <t>Incomplet</t>
  </si>
  <si>
    <t>Risques cabinet</t>
  </si>
  <si>
    <t>Risques généraux</t>
  </si>
  <si>
    <t>Nbre de facteurs de risque</t>
  </si>
  <si>
    <t>Nbre de risque pour votre cabinet</t>
  </si>
  <si>
    <t>Nbre incorrects/non remplis</t>
  </si>
  <si>
    <t>Nbre complètement remplis</t>
  </si>
  <si>
    <t>Aantal cliënten</t>
  </si>
  <si>
    <t>Cliënten</t>
  </si>
  <si>
    <t>Om uw blootstelling aan de geïdentificeerde risico's beter te kunnen meten, moet u het aantal betrokken cliënten invullen per geviseerde categorie.</t>
  </si>
  <si>
    <t>Mandaat als commissaris</t>
  </si>
  <si>
    <t>Bijzondere opdrachten</t>
  </si>
  <si>
    <t>Andere opdrachten</t>
  </si>
  <si>
    <t>Aantal lasthebbers</t>
  </si>
  <si>
    <t>Aantal uiteindelijke begunstigden</t>
  </si>
  <si>
    <t>Aantal cliënten van wie de eigendomsstructuur ongebruikelijk of buitensporig complex lijkt</t>
  </si>
  <si>
    <t xml:space="preserve">Aantal rechtspersonen zonder rechtspersoonlijkheid (trust, …) </t>
  </si>
  <si>
    <t>Aantal instellingen zonder winstoogmerk (vzw's, …)</t>
  </si>
  <si>
    <t>Aantal cliënten die actief zijn in de sector van de tweedehandsvoertuigen</t>
  </si>
  <si>
    <t>Aantal cliënten die actief zijn in de horecasector</t>
  </si>
  <si>
    <t>Aantal cliënten die actief zijn in de sector van de geld- en kansspelen</t>
  </si>
  <si>
    <t>Aantal cliënten die actief zijn in de sector van de luxegoederen (goud, juwelen, edele metalen, antiek, kunst, …)</t>
  </si>
  <si>
    <t>Aantal cliënten die actief zijn in de sector van de nacht- en telefoonwinkels, tabak en belastingentrepots</t>
  </si>
  <si>
    <t>Aantal cliënten die actief zijn in de diamantsector</t>
  </si>
  <si>
    <t>Aantal cliënten die actief zijn in de bouwsector of als vastgoedmakelaar</t>
  </si>
  <si>
    <t>Aantal cliënten die veel cash nodig hebben in het kader van hun activiteiten</t>
  </si>
  <si>
    <t>Activiteit</t>
  </si>
  <si>
    <t>Structuur</t>
  </si>
  <si>
    <t>Lokalisatie</t>
  </si>
  <si>
    <t>Cijfergegevens over de cliënten</t>
  </si>
  <si>
    <t>Cijfergegevens over het kantoor</t>
  </si>
  <si>
    <t>Aantal</t>
  </si>
  <si>
    <t>Distributie-kanalen</t>
  </si>
  <si>
    <t>Aantal kantoren/bijkantoren:</t>
  </si>
  <si>
    <t>in België</t>
  </si>
  <si>
    <t>Aantal commissarismandaten</t>
  </si>
  <si>
    <t>Aantal bijzondere opdrachten</t>
  </si>
  <si>
    <t>Kantoor</t>
  </si>
  <si>
    <t>Aantal opdrachten in verband met de boekhouding</t>
  </si>
  <si>
    <t>Aantal opdrachten in verband met fiscaliteit</t>
  </si>
  <si>
    <t xml:space="preserve">Aantal "andere" opdrachten bij gebrek aan een ter zake gangbaar referentiestelsel (zoals ISA's, ISAE's, ISRE's, IBR-normen, …) </t>
  </si>
  <si>
    <t>Aantal cliënten aangebracht door een derde zaakaanbrenger uit een rechtsgebied met een hoog WG/FT-risico</t>
  </si>
  <si>
    <t>Mijn algemene risicobeoordeling</t>
  </si>
  <si>
    <t>Geactualiseerd op ../../…. door</t>
  </si>
  <si>
    <t>Goedgekeurd op ../../…. door</t>
  </si>
  <si>
    <t>1. Kenmerken van de cliënten, gevolmachtigden en uiteindelijke begungstigden</t>
  </si>
  <si>
    <t>Factoren die ervoor kunnen zorgen dat het risico toeneemt</t>
  </si>
  <si>
    <t>Relevantie</t>
  </si>
  <si>
    <t>Factoren die ervoor kunnen zorgen dat het risico afneemt</t>
  </si>
  <si>
    <t>Heeft het kantoor als cliënten rechtspersonen die genoteerd zijn op een gereglementeerde markt en voor wie informatieverplichtingen gelden, waaronder de verplichting om voldoende transparantie te waarborgen over de uiteindelijke begunstigden, of een dochteronderneming die een meerderheidsbelang heeft in die onderneming?</t>
  </si>
  <si>
    <t>Heeft het kantoor als cliënten rechtspersonen die een overheid of overheidsbedrijven zijn van een EER-land of -gebied?</t>
  </si>
  <si>
    <t>Heeft het kantoor als cliënten rechtspersonen of juridische constructies die vehikels zijn voor het aanhouden van persoonlijke activa?</t>
  </si>
  <si>
    <t>Heeft het kantoor als cliënten vennootschappen met gevolmachtigde aandeelhouders ("nominee shareholders") of met aandelen aan toonder?</t>
  </si>
  <si>
    <t>Heeft het kantoor private banken als cliënten?</t>
  </si>
  <si>
    <t>Heeft het kantoor cliënten die actief zijn in de sector van de luxegoederen (goud, juwelen, edele metalen, antiek, kunst, …)?</t>
  </si>
  <si>
    <t>Heeft het kantoor cliënten die actief zijn in de sector van de tweedehandsvoertuigen?</t>
  </si>
  <si>
    <t>Heeft het kantoor cliënten die actief zijn in de horecasector?</t>
  </si>
  <si>
    <t>Heeft het kantoor cliënten die actief zijn in de sector van de geld- en kansspelen?</t>
  </si>
  <si>
    <t xml:space="preserve">Heeft het kantoor cliënten die actief zijn in de retaildistributie (nacht- en telefoonwinkels, tabak en belastingentrepots)? </t>
  </si>
  <si>
    <t>Heeft het kantoor cliënten die actief zijn in de diamantsector?</t>
  </si>
  <si>
    <t>Heeft het kantoor cliënten die vzw's zijn?</t>
  </si>
  <si>
    <t xml:space="preserve">Aantal cliënten die actief zijn in de sectoren van de aan-/verkoop van paarden, de sportweddenschappen, de aan-/verkoop van hormonen, de crowdfundingsector, als makelaars in virtuele munten of bij vzw's voetbalclubs (conclusies van het FATF-verslag 2019) </t>
  </si>
  <si>
    <t>Andere risicofactoren (specifiek voor uw organisatie):</t>
  </si>
  <si>
    <r>
      <t xml:space="preserve">II. </t>
    </r>
    <r>
      <rPr>
        <b/>
        <sz val="12"/>
        <color theme="4" tint="-0.499984740745262"/>
        <rFont val="Calibri"/>
        <family val="2"/>
      </rPr>
      <t>Evaluatie van de geïdentificeerde risico's met betrekking tot de kenmerken van cliënten, lasthebbers en uiteindelijke begunstigden</t>
    </r>
  </si>
  <si>
    <t>Combinaties</t>
  </si>
  <si>
    <t>Risiconiveau</t>
  </si>
  <si>
    <t>Verantwoording</t>
  </si>
  <si>
    <t>2. Kenmerken van de diensten/verrichtingen</t>
  </si>
  <si>
    <t>Verstrekt het kantoor diensten of voert het verrichtingen uit die de anonimiteit bevorderen?</t>
  </si>
  <si>
    <t>Heeft het kantoor zakelijke relaties die plaatsvinden in ongebruikelijk omstandigheden (bijvoorbeeld: onverklaarde geografische afstand)?</t>
  </si>
  <si>
    <t>Heeft het kantoor zakelijke relaties of voert het verrichtingen uit die niet vereisen dat de partijen fysiek aanwezig zijn en die geen garanties bieden zoals een elektronische handtekening?</t>
  </si>
  <si>
    <t>Kan het kantoor betalingen ontvangen van onbekende of niet-verbonden derden?</t>
  </si>
  <si>
    <t>Inbreng in natura en quasi-inbreng</t>
  </si>
  <si>
    <t>Vereffening</t>
  </si>
  <si>
    <t>Kapitaalverhoging door inbreng in natura</t>
  </si>
  <si>
    <t>Abnormaal hoge honoraria voor het soort opdracht dat wordt gevraagd</t>
  </si>
  <si>
    <t>3. Landen of geografische gebieden waarop mijn activiteit betrekking heeft</t>
  </si>
  <si>
    <t>I. Identificatie van de risicofactoren in verband met de kenmerken van cliënten, lasthebbers en uiteindelijke begunstigden</t>
  </si>
  <si>
    <t>I. Identificatie van de risicofactoren in verband met de diensten/verrichtingen</t>
  </si>
  <si>
    <t>I. Identificatie van de risicofactoren in verband met de geografische gebieden waarop mijn activiteit betrekking heeft</t>
  </si>
  <si>
    <r>
      <t xml:space="preserve">II. Evaluatie van de geïdentificeerde risico's met betrekking tot de </t>
    </r>
    <r>
      <rPr>
        <b/>
        <sz val="12"/>
        <color theme="4" tint="-0.499984740745262"/>
        <rFont val="Calibri"/>
        <family val="2"/>
      </rPr>
      <t>diensten/verrichtingen</t>
    </r>
  </si>
  <si>
    <t>Heeft het kantoor cliënten waarvan de activiteit veel geldverkeer in contanten vereist?</t>
  </si>
  <si>
    <t>Heeft het kantoor als cliënten vennootschappen waarvan de eigendomsstructuur ongebruikelijk of buitensporig complex lijkt gezien de aard van hun activiteit?</t>
  </si>
  <si>
    <t>Oefent het kantoor een activiteit uit in landen waarvoor sancties, embargo's of soortgelijke maatregelen gelden die bijvoorbeeld door de Europese Unie of de Verenigde Naties zijn uitgevaardigd?</t>
  </si>
  <si>
    <t>Oefent het kantoor een activiteit uit in landen die financiering of ondersteuning verschaffen voor terroristische activiteiten, of op wiens grondgebied als terroristisch aangemerkte organisaties actief zijn?</t>
  </si>
  <si>
    <t>Heeft het kantoor een groot aantal niet-ingezetenen als cliënten?</t>
  </si>
  <si>
    <t>4. Mijn distributiekanalen</t>
  </si>
  <si>
    <t>I. Identificatie van de risicofactoren in verband met de distributiekanalen</t>
  </si>
  <si>
    <t xml:space="preserve">Is de derde zaakaanbrenger afkomstig uit een rechtsgebied dat een hoog WG/FT-risico inhoudt? </t>
  </si>
  <si>
    <t>Vertonen de distributiekanalen kenmerken die hen kwestbaar maken (o.a. op WG-vlak)?</t>
  </si>
  <si>
    <r>
      <t xml:space="preserve">II. Evaluatie van de geïdentificeerde risico's met betrekking tot </t>
    </r>
    <r>
      <rPr>
        <b/>
        <sz val="12"/>
        <color theme="4" tint="-0.499984740745262"/>
        <rFont val="Calibri"/>
        <family val="2"/>
      </rPr>
      <t>de distributiekanalen</t>
    </r>
  </si>
  <si>
    <t>III. Definitie van situaties en indeling in risicocategorieën</t>
  </si>
  <si>
    <t>Categorie 1</t>
  </si>
  <si>
    <t>Categorie 2</t>
  </si>
  <si>
    <t>Categorie 3</t>
  </si>
  <si>
    <t>LAAG risiconiveau</t>
  </si>
  <si>
    <t>STANDAARD risiconiveau</t>
  </si>
  <si>
    <t>HOOG risiconiveau</t>
  </si>
  <si>
    <t>Situaties</t>
  </si>
  <si>
    <t>Cliënt</t>
  </si>
  <si>
    <t>Product/ activiteit</t>
  </si>
  <si>
    <t>Land/ Geografisch gebied</t>
  </si>
  <si>
    <t>Distributie-kanaal</t>
  </si>
  <si>
    <t>DASHBOARD "MIJN ALGEMENE RISICOBEOORDELING"</t>
  </si>
  <si>
    <t>Kenmerken van de cliënten, gevolmachtigden en uiteindelijke begunstigden</t>
  </si>
  <si>
    <t>Antwoorden</t>
  </si>
  <si>
    <t>Aantal risicofactoren</t>
  </si>
  <si>
    <t>Samenvatting van de risicofactoren</t>
  </si>
  <si>
    <t>Risicobeoordeling</t>
  </si>
  <si>
    <t>Aantal geïdentificeerde combinaties</t>
  </si>
  <si>
    <t>Relevant</t>
  </si>
  <si>
    <t>Kenmerken van de diensten/verrichtingen</t>
  </si>
  <si>
    <t>Landen of geografische gebieden waarop mijn activiteit betrekking heeft</t>
  </si>
  <si>
    <t>Niet relevant</t>
  </si>
  <si>
    <t>Mijn distributiekanalen</t>
  </si>
  <si>
    <t>aantal risicofactoren "beoordeeld"</t>
  </si>
  <si>
    <t>aantal risicofactoren "niet beoordeeld"</t>
  </si>
  <si>
    <t>FACTOREN DIE HET RISICO VERLAGEN</t>
  </si>
  <si>
    <t>FACTOREN DIE HET RISICO VERHOGEN</t>
  </si>
  <si>
    <t>aantal combinaties waarvoor het risiconiveau gerechtvaardigd is</t>
  </si>
  <si>
    <t>aantal combinaties waarvoor het risiconiveau niet gerechtvaardigd is</t>
  </si>
  <si>
    <t>aantal combinaties waarvoor het risiconiveau beoordeeld is</t>
  </si>
  <si>
    <t>aantal combinaties waarvoor het risiconiveau niet beoordeeld is</t>
  </si>
  <si>
    <t>Aantal risicofactoren specifiek voor uw kantoor</t>
  </si>
  <si>
    <t>Aantal geïdentificeerde situaties</t>
  </si>
  <si>
    <t>Gerechtvaardigde risicobeoordeling</t>
  </si>
  <si>
    <t>Niet-gerechtvaardigde risicobeoordeling</t>
  </si>
  <si>
    <t>Synthese per risicocategorie</t>
  </si>
  <si>
    <t>Impact op de individuele risicobeoordeling van de "cliënten" en te nemen maatregelen</t>
  </si>
  <si>
    <t>Toestand</t>
  </si>
  <si>
    <t>Risico-niveau</t>
  </si>
  <si>
    <t>Impact op de individuele analyse</t>
  </si>
  <si>
    <t>Te nemen maatregel</t>
  </si>
  <si>
    <t>De individuele risicobeoordeling is een afzonderlijke verplichting en vult de algemene risicobeoordeling aan.  Bij de individuele risicobeoordeling moet rekening worden gehouden met de algemene risicobeoordeling. Deze tabel is facultatief: het is een hulpmiddel dat het mogelijk maakt om, bij de opstelling van de individuele risicobeoordeling, rekening te kunnen houden met de resultaten van de algemene risicobeoordeling.</t>
  </si>
  <si>
    <t>Terug naar de algemene risicobeoordeling</t>
  </si>
  <si>
    <t xml:space="preserve">Belastingparadijs:
Een staat zonder of met een lage belasting in de zin van artikel 39 van de wet van 18 september 2017, i.e. een staat die is opgenomen op de lijst bedoeld in artikel 179 van het koninklijk besluit tot uitvoering van het WIB, zoals laatst gewijzigd bij het koninklijk besluit van 1 maart 2016 (http://www.etaamb.be/nl/koninklijk-besluit-van-01-maart-2016_n2016003097.html) </t>
  </si>
  <si>
    <t>Uiteindelijke begunstigde:
de persoon als gedefinieerd in artikel 4, 27°, van de wet van 18 september 2017.
Voor meer informatie verwijzen wij naar de commentaar bij artikel 23 in de memorie van toelichting bij de wet van 18 september 2017 (p. 99 en volgende).</t>
  </si>
  <si>
    <t xml:space="preserve">Aantal cliënten van wie het kapitaal door gevolmachtigde aandeelhouders ("nominee shareholders") wordt gehouden </t>
  </si>
  <si>
    <t>Aantal cliënten aangebracht door een derde zaakaanbrenger die, vanuit AML-oogpunt, aan een efficiënt toezicht is onderworpen</t>
  </si>
  <si>
    <t>Uitgevoerd op ../../…. door</t>
  </si>
  <si>
    <t>Heeft het kantoor cliënten die actief zijn als vastgoedmakelaar of in de bouwsector?</t>
  </si>
  <si>
    <t>Diensten in verband waarmee de WG/FT-risico's ook worden gecontroleerd door andere entiteiten die de verplichtingen inzake de WG-bestrijding moeten naleven? (gedeelde opdracht met een notaris, ...)</t>
  </si>
  <si>
    <t>Heeft het kantoor cliënten die voldoen aan de risicocriteria vermeld in de conclusies van het FATF-verslag (bv. cliënten die actief zijn in de sectoren van de aan-/verkoop van paarden, de sportweddenschappen, de aan-/verkoop van hormonen, de crowdfudingsector, als makelaars in virtuele munten of bij vzw's voetbalclubs)?</t>
  </si>
  <si>
    <t>II. Evaluatie van de geïdentificeerde risico's met betrekking tot de geografische gebieden waarop mijn activiteit betrekking heeft</t>
  </si>
  <si>
    <t xml:space="preserve">Heeft het kantoor cliënten die structuren zonder rechtspersoonlijkheid zijn zoals trusts, fiduciën, feitelijke verenigingen, gewone commanditaire vennootschappen, …? </t>
  </si>
  <si>
    <t>Aantal cliënten gevestigd in België</t>
  </si>
  <si>
    <t>Aantal cliënten gevestigd in de Europese Unie</t>
  </si>
  <si>
    <t>Aantal cliënten gevestigd buiten de Europese Unie</t>
  </si>
  <si>
    <t>Aantal cliënten gevestigd in een derde land met een hoog risico</t>
  </si>
  <si>
    <t>Aantal cliënten gevestigd in een land waarvoor sancties, embargo's of soortgelijke maatregelen gelden die bijvoorbeeld door de Europese Unie of de Verenigde Naties zijn uitgevaardigd</t>
  </si>
  <si>
    <t>Aantal cliënten gevestigd in een derde land dat als een "belastingparadijs" wordt beschouwd</t>
  </si>
  <si>
    <t xml:space="preserve">Aantal cliënten die als Belgische PPP's worden gekwalificeerd </t>
  </si>
  <si>
    <t>Aantal juridische constructies als cliënten die vehikels zijn voor het aanhouden van persoonlijke activa</t>
  </si>
  <si>
    <t xml:space="preserve">    waaronder opdrachten in verband met de ontbinding in één akte</t>
  </si>
  <si>
    <t xml:space="preserve">    waaronder opdrachten in verband met kapitaalverhogingen door inbreng in natura</t>
  </si>
  <si>
    <t>Heeft het kantoor als cliënten rechtspersonen die kredietinstellingen of financiële instellingen zijn die zijn onderworpen aan de verplichtingen inzake de WG/FT-bestrijding en aan een toezicht dat in overeenstemming is met Richtlijn (EU) 2015/849?</t>
  </si>
  <si>
    <t>Uw activiteit (incl. die van de tussenpersonen of de klantenaanbrengers op wie u een beroep doet) is beperkt tot het grondgebied van België of een derde land met een lager WG/FT-risico (zie de in voornoemd punt 1 vermelde geografische risico's)</t>
  </si>
  <si>
    <t>Oefent het kantoor een activiteit uit in landen die, volgens geloofwaardige bronnen, significante niveaus van corruptie of andere criminele activiteiten vertonen?</t>
  </si>
  <si>
    <t>Oefent het kantoor een activiteit uit in risicolanden vanuit het oogpunt van de witwaspreventie (zoals landen/gebieden waar een zekere instabiliteit heerst op het vlak van politiek en veiligheid, wat grotere verduisteringsmogelijkheden biedt dan in geopolitieke situaties waarin de nodige middelen voor toezicht en controle kunnen worden gemobiliseerd)?</t>
  </si>
  <si>
    <t>Is de derde zaakaanbrenger een gereglementeerd persoon, die onderworpen is aan een efficiënt AML-toezicht en voor wie het kantoor heeft gecontroleerd of hij, ten aanzien van de cliënten, waakzaamheidsmaatregelen neemt die evenredig en conform de wet zijn?</t>
  </si>
  <si>
    <t>Doet het kantoor een beroep op een tussenpersoon in verband met wie er aanwijzingen zijn die twijfels doen rijzen of hij zich voldoende aan de AML-wetgeving of -reglementering conformeert?</t>
  </si>
  <si>
    <t>Maakt het kantoor gebruik van een nieuw distributiekanaal voor nieuwe of bestaande diensten, inclusief, in voorkomend geval, nieuwe technologieën of technologieën in ontwikkeling?</t>
  </si>
  <si>
    <t>Wordt een zakelijke relatie aangegaan zonder fysieke aanwezigheid van de partijen (op afstand, online, telefonisch, per post, …), zonder dat daarbij passende garanties worden geboden, bv. een elektronische handtekening, verificaties in het kader van de strijd tegen identiteitsfraude?</t>
  </si>
  <si>
    <t>PPP
PPP = politiek prominent persoon:
De persoon als gedefinieerd in artikel 4, 28°, van de wet van 18 september 2017: "een natuurlijk persoon die een prominente publieke functie bekleedt of bekleed heeft, en met name:
a) staatshoofden, regeringsleiders, ministers en staatssecretarissen;
b) parlementsleden of leden van soortgelijke wetgevende organen;
c) leden van bestuurslichamen van politieke partijen;
d) leden van hooggerechtshoven, grondwettelijke hoven of van andere hoge rechterlijke instanties, met inbegrip van administratieve rechterlijke instanties, die arresten wijzen waartegen geen beroep openstaat, behalve in uitzonderlijke omstandighedens;
e) leden van rekenkamers of van raden van bestuur van centrale banken;
f) ambassadeurs, consuls, zaakgelastigden en hoge officieren van de strijdkrachten;
g) leden van het leidinggevend, toezichthoudend of bestuurslichaam van overheidsbedrijven;
h) bestuurders, plaatsvervangend bestuurders en leden van de raad van bestuur of bekleders van een gelijkwaardige functie bij een internationale organisatie".
Artikel 4, 29°, van de wet van 18 september 2017 definieert wat onder "familielid" moet worden verstaan, en artikel 4, 30°, van diezelfde wet wat onder "personen bekend als naaste geassocieerden" moet worden verstaan.
Voor meer informatie verwijzen wij naar de memorie van toelichting bij de wet van 18 september 2017 (p. 147 en volgende).</t>
  </si>
  <si>
    <t xml:space="preserve">Aantal cliënten die als buitenlandse PPP's uit de Europese Unie worden gekwalificeerd </t>
  </si>
  <si>
    <t xml:space="preserve">Aantal cliënten die als buitenlandse PPP's van buiten de Europese Unie worden gekwalificeerd </t>
  </si>
  <si>
    <t>in de Eurpese Unie</t>
  </si>
  <si>
    <t>buiten de Europese Unie</t>
  </si>
  <si>
    <t>Contractuele opdrachten die bij gebrek aan een toepasselijk referentiestelsel (zoals ISA's, ISAE's, ISRE's, IBR-normen, …)  worden uitgevoerd</t>
  </si>
  <si>
    <t>Oefent het kantoor een activiteit uit in landen die, volgens geloofwaardige bronnen (zoals wederzijdse beoordelingen, gedetailleerde evaluatierapporten of gepubliceerde follow-uprapporten), worden aangemerkt als een land zonder effectieve WG/FT-systemen, onverminderd artikel 38?</t>
  </si>
  <si>
    <t>Heeft het kantoor cliënten die actief zijn in de Fintech-sector of in de sector van de geldkoeriers, de private banken, de wisselkantoren?</t>
  </si>
  <si>
    <t>Aantal cliënten die actief zijn in de Fintech-sector of in de sector van de geldkoeriers, de private banken, de wisselkantoren</t>
  </si>
  <si>
    <t>Ontwikkelt het kantoor nieuwe diensten en nieuwe zakelijke praktijken, waaronder nieuwe leveringsmechanismen, en gebruikt het, voor zowel nieuwe als reeds bestaande diensten, nieuwe technologieën of technologieën die nog in ontwikkeling zijn?</t>
  </si>
  <si>
    <t>Omzet</t>
  </si>
  <si>
    <t xml:space="preserve">    waaronder opdrachten in verband met inbrengen in natura/quasi-inbrengen (vastgoed of lopende rekening)</t>
  </si>
  <si>
    <t>Heeft het kantoor cliënten (incl. de lasthebbers en UBO's) die hun hoofdactiviteiten in België of in een EER-lidstaat uitvoeren?</t>
  </si>
  <si>
    <t>Heeft het kantoor cliënten (incl. de lasthebbers en UBO's) die banden hebben met een derde land met een hoog risico?</t>
  </si>
  <si>
    <t>Heeft het kantoor cliënten (incl. de lasthebbers en UBO's) die banden hebben met een land waarvoor sancties, embargo's of soortgelijke maatregelen gelden die bijvoorbeeld door de Europese Unie of de Verenigde Naties zijn uitgevaardigd?</t>
  </si>
  <si>
    <t>Heeft het kantoor cliënten (incl. de lasthebbers en UBO's) die banden hebben met een land dat als een "belastingparadijs" wordt beschouwd?</t>
  </si>
  <si>
    <t>Heeft het kantoor cliënten (incl. de lasthebbers en UBO's) die PPP's zijn, of familieleden van PPP's of personen van wie bekend is dat zij naaste geassocieerden van PPP's zijn?</t>
  </si>
  <si>
    <t>Definitie van / Toelichting bij bepaalde begrippen                                                                                                                                                                                                                                                   
(De in deze spreadsheet gebruikte begrippen die hieronder niet specifiek worden gedefinieerd, zijn gedefinieerd in de wet van 18 september 2017)</t>
  </si>
  <si>
    <t xml:space="preserve">Derde landen met een hoog risico:
De derde landen met een hoog risico worden in artikel 4, 9°, van de wet van 18 september 2017 gedefinieerd als derde landen (i.e. landen die geen partij zijn bij de Overeenkomst betreffende de Europese Economische Ruimte (art. 4, 8°, van de wet van 18 september 2017)) waarvan de mechanismen in de strijd tegen WG/FT door de Europese Commissie zijn geïdentificeerd, conform artikel 9 van Richtlijn 2015/849, zoals het presenteren van strategische tekortkomingen die een erstige bedreiging vormen voor het financiële stelsel van de Europese Unie, of die een geografisch risico inhouden dat als "hoog" wordt gekwalificeerd door de Financial Action Task Force, het Ministerieel Comité voor de coördinatie van de strijd tegen het witwassen van geld van illegale afkomst, de Nationale Veiligheidsraad, of de entiteiten die eraan zijn onderworpen. 
Dit zijn met name de landen en gebieden die als niet-coöperatieve landen en gebieden vermeld staan op de FATF-lijst . 
U kan hiervoor de website van de FOD Financiën raadplegen: https://financien.belgium.be/nl/landen-met-een-hoog-risico.                                                                                                                            Opgelet: het College kan er niet voor zorgen dat deze website up-to-date is.
</t>
  </si>
  <si>
    <t>Landen die onderhevig zijn aan sancties, embargo's of andere soortgelijke maatregelen die worden opgelegd door bv. de Europese Unie of de Verenigde Naties.
U kan hiervoor de website van de CFI (http://www.ctif-cfi.be/website/index.php?option=com_content&amp;view=article&amp;id=66&amp;Itemid=89&amp;lang=nl) en de website van de FOD Financiën (https://financien.belgium.be/nl/over_de_fod/structuur_en_diensten/algemene_administraties/thesaurie/controle-financi%c3%able-2/financi%c3%able) raadplegen.                                                                                     Opgelet: het College kan er niet voor zorgen dat deze website up-to-date is.</t>
  </si>
  <si>
    <t>De tabel "Mijn algemene risicobeoordeling" is bedoeld voor de bedrijfsrevisoren. Bedoeling van deze tabel is u te helpen bij de uitvoering van uw algemene WG/FT-beoordeling. Het gebruik van de tabel is niet verplicht. Als u hem gebruikt, moet hij, zo nodig, worden aangepast in het licht van de specifieke kenmerken van uw activiteit. U kan er ook voor opteren om uw algemene risicobeoordeling volgens een andere methode uit te voeren. In elk geval moet u, aan de hand van documenten, aan het College van Toezicht op de Bedrijfsrevisoren kunnen aantonen dat de door u gebruikte methode aan de vereisten van de wet van 18 september 2017 voldoet.</t>
  </si>
  <si>
    <r>
      <t xml:space="preserve">I. </t>
    </r>
    <r>
      <rPr>
        <u/>
        <sz val="11"/>
        <rFont val="Calibri"/>
        <family val="2"/>
        <scheme val="minor"/>
      </rPr>
      <t>Identificatie van de risicofactoren</t>
    </r>
    <r>
      <rPr>
        <sz val="11"/>
        <rFont val="Calibri"/>
        <family val="2"/>
        <scheme val="minor"/>
      </rPr>
      <t xml:space="preserve">
In het licht van uw activiteit identificeert u de WG/FT-risico's waaraan u bent blootgesteld. 
Daartoe zijn onderstaande tabellen onderverdeeld per risicocategorie (klanten, producten/verrichtingen, landen/geografische gebieden en distributiekanalen). Elke tabel bevat een lijst met risicofactoren die uw WG/FT-risiconiveau kunnen doen stijgen of dalen. In elke tabel duidt u de risicofactoren aan die pertinent zijn voor uw activiteit. De lijst met risicofactoren is niet exhaustief. Daarom is het raadzaam dat u aan elke tabel de risicofactoren toevoegt die relevant zijn voor uw activiteit en die niet in deze tabellen voorkomen.
II. </t>
    </r>
    <r>
      <rPr>
        <u/>
        <sz val="11"/>
        <rFont val="Calibri"/>
        <family val="2"/>
        <scheme val="minor"/>
      </rPr>
      <t>Beoordeling van de geïdentificeerde risicofactoren</t>
    </r>
    <r>
      <rPr>
        <sz val="11"/>
        <rFont val="Calibri"/>
        <family val="2"/>
        <scheme val="minor"/>
      </rPr>
      <t xml:space="preserve">
In elke tabel voor de beoordeling van de geïdentificeerde risico's die samenhangen met de risicocategorieën (klanten, producten/verrichtingen, landen/geografische gebieden en distributiekanalen), groepeert u verschillende risicofactoren waarvan de combinatie aansluit bij uw activiteit. 
Vervolgens kent u elke situatie een risiconiveau (bv. laag, standaard, hoog) toe. 
U houdt minstens rekening met de variabelen waarvan sprake in bijlage I bij de wet van 18 september 2017 (doel van de zakelijke relatie, omvang van de uitgevoerde verrichtingen en regelmaat of duur van de zakelijke relatie). Ook houdt u rekening met alle andere factoren die van invloed kunnen zijn op uw beoordeling. Vervolgens rechtvaardigt u uw beoordeling van het risiconiveau dat aan elke situatie is gekoppeld, in de kolom "verantwoording"'. </t>
    </r>
  </si>
  <si>
    <t>Oefent het kantoor een activiteit uit in het buitenland? (Dochterondernemingen of bijkantoren in het buitenland die een impact kunnen hebben op het niveau van de WG-gevoeligheid)?</t>
  </si>
  <si>
    <r>
      <rPr>
        <b/>
        <sz val="13"/>
        <rFont val="Calibri"/>
        <family val="2"/>
        <scheme val="minor"/>
      </rPr>
      <t xml:space="preserve">III. </t>
    </r>
    <r>
      <rPr>
        <b/>
        <u/>
        <sz val="13"/>
        <rFont val="Calibri"/>
        <family val="2"/>
        <scheme val="minor"/>
      </rPr>
      <t>Definitie van risicocategorieën</t>
    </r>
    <r>
      <rPr>
        <sz val="13"/>
        <rFont val="Calibri"/>
        <family val="2"/>
        <scheme val="minor"/>
      </rPr>
      <t xml:space="preserve"> 
U definieert de situaties waarmee u het vaakst wordt geconfronteerd in het kader van uw activiteit, door verschillende combinaties die u in bovenstaande tabellen heeft ingevoerd, te associeren. 
Daarna wijst u een risiconiveau toe aan elke situatie die u heeft gedefinieerd. Daarbij kan u beslissen om meer belang toe te kennen aan bepaalde risicofactoren die u bijzonder relevant acht, of, omgekeerd, om minder belang toe te kennen aan bepaalde risicofactoren die u minder belangrijk acht. Vervolgens groepeert u de situaties die identieke waakzaamheidsmaatregelen vereisen, binnen eenzelfde risicocategorie die u definieert. 
Let op: bepaalde risicofactoren impliceren </t>
    </r>
    <r>
      <rPr>
        <i/>
        <sz val="13"/>
        <rFont val="Calibri"/>
        <family val="2"/>
        <scheme val="minor"/>
      </rPr>
      <t>in se</t>
    </r>
    <r>
      <rPr>
        <sz val="13"/>
        <rFont val="Calibri"/>
        <family val="2"/>
        <scheme val="minor"/>
      </rPr>
      <t xml:space="preserve"> al dat een situatie wordt ingedeeld in een risicocategorie waaraan een hoog risiconiveau is verbonden, onder meer de gevallen waarin maatregelen van verhoogde waakzaamheid moeten worden genomen als bedoeld in Titel 3, Hoofdstuk 2, van de wet van 18 september 2017 (bv. cliënten die in derde landen met een hoog risico zijn gevestigd, verrichtingen die verband houden met een "belastingparadijs", transacties met PPP's, hun familieleden of personen van wie bekend is dat zij naaste geassocieerden van PPP's zijn). 
Let op: onderstaande tabel geeft als voorbeeld 3 categorieën met verschillende risiconiveau's (laag, standaard en hoog). Het aantal categorieën moet afhangen van uw grootte en de aard van uw activiteiten, met dien verstande dat er minimaal 2 categorieën moeten worden gemaakt: één categorie met de situaties waaraan standaardrisico's verbonden zijn, en een tweede met de situaties waaraan hoge risico's verbonden zijn. </t>
    </r>
  </si>
  <si>
    <t>Laag</t>
  </si>
  <si>
    <t>Standaard</t>
  </si>
  <si>
    <t>Hoog</t>
  </si>
  <si>
    <t>Niet-beoordeeld</t>
  </si>
  <si>
    <t>Comment</t>
  </si>
  <si>
    <t>1.</t>
  </si>
  <si>
    <t>2.</t>
  </si>
  <si>
    <t>3.</t>
  </si>
  <si>
    <t>4.</t>
  </si>
  <si>
    <t>Ja</t>
  </si>
  <si>
    <t>Verantwoording (verplicht in te vullen)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</si>
</sst>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8" x14ac:knownFonts="1">
    <font>
      <sz val="11"/>
      <color theme="1"/>
      <name val="Calibri"/>
      <family val="2"/>
      <scheme val="minor"/>
    </font>
    <font>
      <b/>
      <sz val="12"/>
      <color theme="1"/>
      <name val="Calibri"/>
      <family val="2"/>
      <scheme val="minor"/>
    </font>
    <font>
      <b/>
      <sz val="14"/>
      <color theme="1"/>
      <name val="Calibri"/>
      <family val="2"/>
      <scheme val="minor"/>
    </font>
    <font>
      <b/>
      <i/>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b/>
      <u/>
      <sz val="11"/>
      <color theme="1"/>
      <name val="Calibri"/>
      <family val="2"/>
      <scheme val="minor"/>
    </font>
    <font>
      <b/>
      <i/>
      <u/>
      <sz val="11"/>
      <color theme="1"/>
      <name val="Calibri"/>
      <family val="2"/>
      <scheme val="minor"/>
    </font>
    <font>
      <b/>
      <i/>
      <sz val="11"/>
      <name val="Calibri"/>
      <family val="2"/>
      <scheme val="minor"/>
    </font>
    <font>
      <i/>
      <sz val="11"/>
      <color theme="1"/>
      <name val="Calibri"/>
      <family val="2"/>
      <scheme val="minor"/>
    </font>
    <font>
      <b/>
      <sz val="16"/>
      <name val="Calibri"/>
      <family val="2"/>
      <scheme val="minor"/>
    </font>
    <font>
      <b/>
      <sz val="11"/>
      <color rgb="FFFF0000"/>
      <name val="Calibri"/>
      <family val="2"/>
      <scheme val="minor"/>
    </font>
    <font>
      <sz val="11"/>
      <name val="Calibri"/>
      <family val="2"/>
      <scheme val="minor"/>
    </font>
    <font>
      <b/>
      <sz val="24"/>
      <color theme="1"/>
      <name val="Calibri"/>
      <family val="2"/>
      <scheme val="minor"/>
    </font>
    <font>
      <sz val="11"/>
      <color rgb="FF002060"/>
      <name val="Calibri"/>
      <family val="2"/>
      <scheme val="minor"/>
    </font>
    <font>
      <b/>
      <sz val="16"/>
      <color theme="1"/>
      <name val="Calibri"/>
      <family val="2"/>
      <scheme val="minor"/>
    </font>
    <font>
      <b/>
      <sz val="13"/>
      <name val="Calibri"/>
      <family val="2"/>
      <scheme val="minor"/>
    </font>
    <font>
      <b/>
      <sz val="14"/>
      <color rgb="FF002060"/>
      <name val="Calibri"/>
      <family val="2"/>
      <scheme val="minor"/>
    </font>
    <font>
      <sz val="28"/>
      <color theme="1"/>
      <name val="Calibri"/>
      <family val="2"/>
      <scheme val="minor"/>
    </font>
    <font>
      <sz val="10"/>
      <color rgb="FF002060"/>
      <name val="Calibri"/>
      <family val="2"/>
      <scheme val="minor"/>
    </font>
    <font>
      <sz val="12"/>
      <color rgb="FF002060"/>
      <name val="Calibri"/>
      <family val="2"/>
      <scheme val="minor"/>
    </font>
    <font>
      <b/>
      <sz val="10"/>
      <color theme="1"/>
      <name val="Calibri"/>
      <family val="2"/>
      <scheme val="minor"/>
    </font>
    <font>
      <b/>
      <sz val="14"/>
      <name val="Calibri"/>
      <family val="2"/>
      <scheme val="minor"/>
    </font>
    <font>
      <b/>
      <sz val="20"/>
      <color theme="4" tint="-0.499984740745262"/>
      <name val="Calibri"/>
      <family val="2"/>
      <scheme val="minor"/>
    </font>
    <font>
      <b/>
      <i/>
      <sz val="11"/>
      <color rgb="FF002060"/>
      <name val="Calibri"/>
      <family val="2"/>
      <scheme val="minor"/>
    </font>
    <font>
      <b/>
      <i/>
      <sz val="11"/>
      <color rgb="FF0070C0"/>
      <name val="Calibri"/>
      <family val="2"/>
      <scheme val="minor"/>
    </font>
    <font>
      <b/>
      <sz val="20"/>
      <color theme="1"/>
      <name val="Calibri"/>
      <family val="2"/>
      <scheme val="minor"/>
    </font>
    <font>
      <sz val="11"/>
      <color theme="4" tint="-0.499984740745262"/>
      <name val="Calibri"/>
      <family val="2"/>
      <scheme val="minor"/>
    </font>
    <font>
      <b/>
      <sz val="14"/>
      <color theme="4" tint="-0.499984740745262"/>
      <name val="Calibri"/>
      <family val="2"/>
      <scheme val="minor"/>
    </font>
    <font>
      <b/>
      <sz val="11"/>
      <name val="Calibri"/>
      <family val="2"/>
      <scheme val="minor"/>
    </font>
    <font>
      <b/>
      <sz val="13"/>
      <color rgb="FF002060"/>
      <name val="Calibri"/>
      <family val="2"/>
      <scheme val="minor"/>
    </font>
    <font>
      <b/>
      <i/>
      <sz val="11"/>
      <color theme="4" tint="-0.249977111117893"/>
      <name val="Calibri"/>
      <family val="2"/>
      <scheme val="minor"/>
    </font>
    <font>
      <b/>
      <sz val="18"/>
      <name val="Calibri"/>
      <family val="2"/>
      <scheme val="minor"/>
    </font>
    <font>
      <b/>
      <sz val="12"/>
      <color theme="4" tint="-0.499984740745262"/>
      <name val="Calibri"/>
      <family val="2"/>
      <scheme val="minor"/>
    </font>
    <font>
      <b/>
      <sz val="12"/>
      <color theme="4" tint="-0.499984740745262"/>
      <name val="Calibri"/>
      <family val="2"/>
    </font>
    <font>
      <b/>
      <sz val="12"/>
      <color rgb="FF002060"/>
      <name val="Calibri"/>
      <family val="2"/>
      <scheme val="minor"/>
    </font>
    <font>
      <b/>
      <sz val="11"/>
      <color theme="4" tint="-0.499984740745262"/>
      <name val="Calibri"/>
      <family val="2"/>
      <scheme val="minor"/>
    </font>
    <font>
      <sz val="13"/>
      <name val="Calibri"/>
      <family val="2"/>
      <scheme val="minor"/>
    </font>
    <font>
      <sz val="10"/>
      <name val="Arial"/>
      <family val="2"/>
    </font>
    <font>
      <b/>
      <sz val="20"/>
      <name val="Calibri"/>
      <family val="2"/>
      <scheme val="minor"/>
    </font>
    <font>
      <sz val="10"/>
      <color theme="1"/>
      <name val="Calibri"/>
      <family val="2"/>
      <scheme val="minor"/>
    </font>
    <font>
      <sz val="12"/>
      <name val="Calibri"/>
      <family val="2"/>
      <scheme val="minor"/>
    </font>
    <font>
      <sz val="14"/>
      <name val="Calibri"/>
      <family val="2"/>
      <scheme val="minor"/>
    </font>
    <font>
      <sz val="11"/>
      <color rgb="FF231F20"/>
      <name val="Calibri"/>
      <family val="2"/>
      <scheme val="minor"/>
    </font>
    <font>
      <u/>
      <sz val="11"/>
      <name val="Calibri"/>
      <family val="2"/>
      <scheme val="minor"/>
    </font>
    <font>
      <b/>
      <u/>
      <sz val="13"/>
      <name val="Calibri"/>
      <family val="2"/>
      <scheme val="minor"/>
    </font>
    <font>
      <i/>
      <sz val="13"/>
      <name val="Calibri"/>
      <family val="2"/>
      <scheme val="minor"/>
    </font>
    <font>
      <b/>
      <sz val="11"/>
      <color theme="0"/>
      <name val="Calibri"/>
      <family val="2"/>
      <scheme val="minor"/>
    </font>
    <font>
      <sz val="11"/>
      <color theme="0"/>
      <name val="Calibri"/>
      <family val="2"/>
      <scheme val="minor"/>
    </font>
    <font>
      <b/>
      <sz val="20"/>
      <color theme="0"/>
      <name val="Calibri"/>
      <family val="2"/>
      <scheme val="minor"/>
    </font>
    <font>
      <b/>
      <sz val="14"/>
      <color theme="0"/>
      <name val="Calibri"/>
      <family val="2"/>
      <scheme val="minor"/>
    </font>
    <font>
      <b/>
      <sz val="18"/>
      <color theme="0"/>
      <name val="Calibri"/>
      <family val="2"/>
      <scheme val="minor"/>
    </font>
    <font>
      <b/>
      <sz val="12"/>
      <color theme="0"/>
      <name val="Calibri"/>
      <family val="2"/>
      <scheme val="minor"/>
    </font>
    <font>
      <u/>
      <sz val="11"/>
      <color theme="0"/>
      <name val="Calibri"/>
      <family val="2"/>
      <scheme val="minor"/>
    </font>
    <font>
      <sz val="9"/>
      <color theme="0"/>
      <name val="Calibri"/>
      <family val="2"/>
      <scheme val="minor"/>
    </font>
    <font>
      <b/>
      <i/>
      <sz val="11"/>
      <color theme="0"/>
      <name val="Calibri"/>
      <family val="2"/>
      <scheme val="minor"/>
    </font>
  </fonts>
  <fills count="16">
    <fill>
      <patternFill patternType="none"/>
    </fill>
    <fill>
      <patternFill patternType="gray125"/>
    </fill>
    <fill>
      <patternFill patternType="solid">
        <fgColor theme="4" tint="0.399975585192419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tint="-0.34998626667073579"/>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style="double">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diagonal/>
    </border>
    <border>
      <left style="double">
        <color indexed="64"/>
      </left>
      <right style="double">
        <color indexed="64"/>
      </right>
      <top/>
      <bottom style="thin">
        <color indexed="64"/>
      </bottom>
      <diagonal/>
    </border>
    <border>
      <left style="thin">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double">
        <color indexed="64"/>
      </bottom>
      <diagonal/>
    </border>
    <border>
      <left style="double">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top/>
      <bottom style="thin">
        <color indexed="64"/>
      </bottom>
      <diagonal/>
    </border>
    <border>
      <left style="double">
        <color indexed="64"/>
      </left>
      <right style="double">
        <color indexed="64"/>
      </right>
      <top/>
      <bottom/>
      <diagonal/>
    </border>
    <border>
      <left style="double">
        <color indexed="64"/>
      </left>
      <right style="double">
        <color indexed="64"/>
      </right>
      <top style="thin">
        <color indexed="64"/>
      </top>
      <bottom style="double">
        <color indexed="64"/>
      </bottom>
      <diagonal/>
    </border>
    <border>
      <left/>
      <right/>
      <top style="double">
        <color indexed="64"/>
      </top>
      <bottom style="thin">
        <color indexed="64"/>
      </bottom>
      <diagonal/>
    </border>
    <border>
      <left style="thin">
        <color indexed="64"/>
      </left>
      <right style="double">
        <color indexed="64"/>
      </right>
      <top/>
      <bottom style="double">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style="double">
        <color indexed="64"/>
      </left>
      <right/>
      <top/>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top style="thin">
        <color indexed="64"/>
      </top>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style="double">
        <color indexed="64"/>
      </left>
      <right style="double">
        <color indexed="64"/>
      </right>
      <top style="double">
        <color indexed="64"/>
      </top>
      <bottom style="thin">
        <color indexed="64"/>
      </bottom>
      <diagonal/>
    </border>
    <border>
      <left style="medium">
        <color indexed="64"/>
      </left>
      <right style="medium">
        <color indexed="64"/>
      </right>
      <top style="medium">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diagonal/>
    </border>
    <border>
      <left style="medium">
        <color indexed="64"/>
      </left>
      <right style="medium">
        <color indexed="64"/>
      </right>
      <top style="medium">
        <color indexed="64"/>
      </top>
      <bottom style="double">
        <color indexed="64"/>
      </bottom>
      <diagonal/>
    </border>
  </borders>
  <cellStyleXfs count="3">
    <xf numFmtId="0" fontId="0" fillId="0" borderId="0"/>
    <xf numFmtId="9" fontId="5" fillId="0" borderId="0" applyFont="0" applyFill="0" applyBorder="0" applyAlignment="0" applyProtection="0"/>
    <xf numFmtId="0" fontId="7" fillId="0" borderId="0" applyNumberFormat="0" applyFill="0" applyBorder="0" applyAlignment="0" applyProtection="0"/>
  </cellStyleXfs>
  <cellXfs count="370">
    <xf numFmtId="0" fontId="0" fillId="0" borderId="0" xfId="0"/>
    <xf numFmtId="0" fontId="26" fillId="8" borderId="8" xfId="0" applyFont="1" applyFill="1" applyBorder="1" applyAlignment="1" applyProtection="1">
      <alignment horizontal="center" vertical="center" wrapText="1"/>
      <protection locked="0"/>
    </xf>
    <xf numFmtId="0" fontId="0" fillId="12" borderId="0" xfId="0" applyFill="1"/>
    <xf numFmtId="0" fontId="0" fillId="13" borderId="0" xfId="0" applyFill="1"/>
    <xf numFmtId="0" fontId="4" fillId="0" borderId="1" xfId="0" applyFont="1" applyFill="1" applyBorder="1" applyAlignment="1" applyProtection="1">
      <alignment vertical="center"/>
      <protection locked="0"/>
    </xf>
    <xf numFmtId="0" fontId="26" fillId="8" borderId="34" xfId="0" applyFont="1" applyFill="1" applyBorder="1" applyAlignment="1" applyProtection="1">
      <alignment horizontal="center" vertical="center" wrapText="1"/>
      <protection locked="0"/>
    </xf>
    <xf numFmtId="0" fontId="4" fillId="0" borderId="35" xfId="0" applyFont="1" applyFill="1" applyBorder="1" applyAlignment="1" applyProtection="1">
      <alignment vertical="center"/>
      <protection locked="0"/>
    </xf>
    <xf numFmtId="0" fontId="0" fillId="0" borderId="58" xfId="0" applyFont="1" applyFill="1" applyBorder="1" applyAlignment="1" applyProtection="1">
      <alignment horizontal="left" vertical="top" wrapText="1"/>
      <protection locked="0"/>
    </xf>
    <xf numFmtId="0" fontId="31" fillId="0" borderId="56" xfId="0" applyFont="1" applyFill="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26" fillId="8" borderId="23" xfId="0" applyFont="1" applyFill="1" applyBorder="1" applyAlignment="1" applyProtection="1">
      <alignment horizontal="center" vertical="center" wrapText="1"/>
      <protection locked="0"/>
    </xf>
    <xf numFmtId="0" fontId="0" fillId="0" borderId="58"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24" fillId="8" borderId="4" xfId="0" applyFont="1" applyFill="1" applyBorder="1" applyAlignment="1" applyProtection="1">
      <alignment vertical="top"/>
      <protection locked="0"/>
    </xf>
    <xf numFmtId="0" fontId="24" fillId="8" borderId="56" xfId="0" applyFont="1" applyFill="1" applyBorder="1" applyAlignment="1" applyProtection="1">
      <alignment vertical="top"/>
      <protection locked="0"/>
    </xf>
    <xf numFmtId="0" fontId="0" fillId="14" borderId="0" xfId="0" applyFill="1"/>
    <xf numFmtId="0" fontId="0" fillId="4" borderId="58" xfId="0" applyFont="1" applyFill="1" applyBorder="1" applyAlignment="1" applyProtection="1">
      <alignment horizontal="left" vertical="top" wrapText="1"/>
      <protection locked="0"/>
    </xf>
    <xf numFmtId="0" fontId="0" fillId="0" borderId="1" xfId="0"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0" fillId="0" borderId="35" xfId="0" applyFill="1" applyBorder="1" applyAlignment="1" applyProtection="1">
      <alignment horizontal="center" vertical="center" wrapText="1"/>
      <protection locked="0"/>
    </xf>
    <xf numFmtId="0" fontId="0" fillId="0" borderId="30" xfId="0" applyFill="1" applyBorder="1" applyAlignment="1" applyProtection="1">
      <alignment horizontal="center" vertical="center" wrapText="1"/>
      <protection locked="0"/>
    </xf>
    <xf numFmtId="0" fontId="6" fillId="0" borderId="58" xfId="0" applyFont="1" applyFill="1" applyBorder="1" applyAlignment="1" applyProtection="1">
      <alignment horizontal="left" vertical="center" wrapText="1"/>
      <protection locked="0"/>
    </xf>
    <xf numFmtId="0" fontId="14" fillId="0" borderId="56" xfId="0" applyFont="1" applyFill="1" applyBorder="1" applyAlignment="1" applyProtection="1">
      <alignment horizontal="left" vertical="center" wrapText="1"/>
      <protection locked="0"/>
    </xf>
    <xf numFmtId="0" fontId="14" fillId="0" borderId="29" xfId="0" applyFont="1" applyFill="1" applyBorder="1" applyAlignment="1" applyProtection="1">
      <alignment horizontal="left" vertical="center" wrapText="1"/>
      <protection locked="0"/>
    </xf>
    <xf numFmtId="0" fontId="2" fillId="0" borderId="44" xfId="0" applyFont="1" applyFill="1" applyBorder="1" applyAlignment="1" applyProtection="1">
      <alignment horizontal="center" vertical="center"/>
      <protection locked="0"/>
    </xf>
    <xf numFmtId="0" fontId="24" fillId="0" borderId="44" xfId="0" applyFont="1" applyFill="1" applyBorder="1" applyAlignment="1" applyProtection="1">
      <alignment horizontal="center" vertical="center"/>
      <protection locked="0"/>
    </xf>
    <xf numFmtId="0" fontId="0" fillId="0" borderId="61" xfId="0" applyFont="1" applyFill="1" applyBorder="1" applyAlignment="1" applyProtection="1">
      <alignment horizontal="left" vertical="top" wrapText="1"/>
      <protection locked="0"/>
    </xf>
    <xf numFmtId="0" fontId="25" fillId="7" borderId="0" xfId="0" applyFont="1" applyFill="1" applyBorder="1" applyAlignment="1" applyProtection="1">
      <alignment vertical="center" textRotation="90"/>
    </xf>
    <xf numFmtId="0" fontId="25" fillId="7" borderId="0" xfId="0" applyFont="1" applyFill="1" applyBorder="1" applyAlignment="1" applyProtection="1">
      <alignment horizontal="center" vertical="center"/>
    </xf>
    <xf numFmtId="0" fontId="0" fillId="0" borderId="0" xfId="0" applyProtection="1"/>
    <xf numFmtId="0" fontId="24" fillId="7" borderId="0" xfId="0" applyFont="1" applyFill="1" applyBorder="1" applyAlignment="1" applyProtection="1">
      <alignment horizontal="left" vertical="top"/>
    </xf>
    <xf numFmtId="0" fontId="25" fillId="7" borderId="0" xfId="0" applyFont="1" applyFill="1" applyBorder="1" applyAlignment="1" applyProtection="1">
      <alignment horizontal="center" vertical="center" textRotation="90"/>
    </xf>
    <xf numFmtId="0" fontId="14" fillId="7" borderId="0" xfId="0" applyFont="1" applyFill="1" applyBorder="1" applyAlignment="1" applyProtection="1">
      <alignment horizontal="left" vertical="top" wrapText="1"/>
    </xf>
    <xf numFmtId="0" fontId="25" fillId="7" borderId="7" xfId="0" applyFont="1" applyFill="1" applyBorder="1" applyAlignment="1" applyProtection="1">
      <alignment horizontal="center" vertical="center" textRotation="90"/>
    </xf>
    <xf numFmtId="0" fontId="25" fillId="7" borderId="7" xfId="0" applyFont="1" applyFill="1" applyBorder="1" applyAlignment="1" applyProtection="1">
      <alignment vertical="center" textRotation="90"/>
    </xf>
    <xf numFmtId="0" fontId="34" fillId="7" borderId="0" xfId="0" applyFont="1" applyFill="1" applyBorder="1" applyAlignment="1" applyProtection="1">
      <alignment horizontal="center" vertical="center"/>
    </xf>
    <xf numFmtId="0" fontId="0" fillId="0" borderId="0" xfId="0" applyAlignment="1" applyProtection="1">
      <alignment horizontal="right"/>
    </xf>
    <xf numFmtId="0" fontId="0" fillId="0" borderId="0" xfId="0" applyAlignment="1" applyProtection="1">
      <alignment horizontal="center"/>
    </xf>
    <xf numFmtId="0" fontId="35" fillId="7" borderId="0" xfId="0" applyFont="1" applyFill="1" applyBorder="1" applyAlignment="1" applyProtection="1">
      <alignment horizontal="center" vertical="center"/>
    </xf>
    <xf numFmtId="0" fontId="37" fillId="9" borderId="62" xfId="0" applyFont="1" applyFill="1" applyBorder="1" applyAlignment="1" applyProtection="1">
      <alignment horizontal="center" vertical="center"/>
    </xf>
    <xf numFmtId="0" fontId="37" fillId="9" borderId="33" xfId="0" applyFont="1" applyFill="1" applyBorder="1" applyAlignment="1" applyProtection="1">
      <alignment horizontal="center" vertical="center"/>
    </xf>
    <xf numFmtId="0" fontId="37" fillId="9" borderId="34" xfId="0" applyFont="1" applyFill="1" applyBorder="1" applyAlignment="1" applyProtection="1">
      <alignment horizontal="center" vertical="center"/>
    </xf>
    <xf numFmtId="0" fontId="37" fillId="7" borderId="0" xfId="0" applyFont="1" applyFill="1" applyBorder="1" applyAlignment="1" applyProtection="1">
      <alignment horizontal="center" vertical="center"/>
    </xf>
    <xf numFmtId="0" fontId="0" fillId="0" borderId="58" xfId="0" applyFont="1" applyBorder="1" applyAlignment="1" applyProtection="1">
      <alignment horizontal="left" vertical="top" wrapText="1"/>
    </xf>
    <xf numFmtId="0" fontId="26" fillId="7" borderId="0" xfId="0" applyFont="1" applyFill="1" applyBorder="1" applyAlignment="1" applyProtection="1">
      <alignment horizontal="center" vertical="center" wrapText="1"/>
    </xf>
    <xf numFmtId="0" fontId="25" fillId="7" borderId="7" xfId="0" applyFont="1" applyFill="1" applyBorder="1" applyAlignment="1" applyProtection="1">
      <alignment vertical="center" textRotation="90" wrapText="1"/>
    </xf>
    <xf numFmtId="0" fontId="7" fillId="7" borderId="57" xfId="2" applyFill="1" applyBorder="1" applyAlignment="1" applyProtection="1">
      <alignment horizontal="left" vertical="top" wrapText="1"/>
    </xf>
    <xf numFmtId="0" fontId="0" fillId="0" borderId="0" xfId="0" applyAlignment="1" applyProtection="1">
      <alignment wrapText="1"/>
    </xf>
    <xf numFmtId="0" fontId="26" fillId="8" borderId="34" xfId="0" applyFont="1" applyFill="1" applyBorder="1" applyAlignment="1" applyProtection="1">
      <alignment horizontal="center" vertical="center" wrapText="1"/>
    </xf>
    <xf numFmtId="0" fontId="7" fillId="0" borderId="58" xfId="2" applyBorder="1" applyAlignment="1" applyProtection="1">
      <alignment horizontal="left" vertical="top" wrapText="1"/>
    </xf>
    <xf numFmtId="0" fontId="33" fillId="8" borderId="58" xfId="0" applyFont="1" applyFill="1" applyBorder="1" applyAlignment="1" applyProtection="1">
      <alignment horizontal="left" vertical="top" wrapText="1"/>
    </xf>
    <xf numFmtId="0" fontId="27" fillId="8" borderId="8" xfId="0" applyFont="1" applyFill="1" applyBorder="1" applyAlignment="1" applyProtection="1">
      <alignment horizontal="center" vertical="center" wrapText="1"/>
    </xf>
    <xf numFmtId="0" fontId="0" fillId="0" borderId="0" xfId="0" applyBorder="1" applyProtection="1"/>
    <xf numFmtId="0" fontId="35" fillId="9" borderId="57" xfId="0" applyFont="1" applyFill="1" applyBorder="1" applyAlignment="1" applyProtection="1">
      <alignment horizontal="center" vertical="center"/>
    </xf>
    <xf numFmtId="0" fontId="38" fillId="9" borderId="5" xfId="0" applyFont="1" applyFill="1" applyBorder="1" applyAlignment="1" applyProtection="1">
      <alignment horizontal="center" vertical="center" wrapText="1"/>
    </xf>
    <xf numFmtId="0" fontId="35" fillId="7" borderId="0" xfId="0" applyFont="1" applyFill="1" applyBorder="1" applyAlignment="1" applyProtection="1">
      <alignment horizontal="center" vertical="center" wrapText="1"/>
    </xf>
    <xf numFmtId="0" fontId="4" fillId="7" borderId="0" xfId="0" applyFont="1" applyFill="1" applyBorder="1" applyAlignment="1" applyProtection="1">
      <alignment horizontal="left" vertical="center"/>
    </xf>
    <xf numFmtId="0" fontId="16" fillId="7" borderId="0" xfId="0" applyFont="1" applyFill="1" applyBorder="1" applyAlignment="1" applyProtection="1">
      <alignment horizontal="left"/>
    </xf>
    <xf numFmtId="0" fontId="0" fillId="7" borderId="47" xfId="0" applyFill="1" applyBorder="1" applyAlignment="1" applyProtection="1"/>
    <xf numFmtId="0" fontId="29" fillId="7" borderId="0" xfId="0" applyFont="1" applyFill="1" applyBorder="1" applyAlignment="1" applyProtection="1">
      <alignment horizontal="center" vertical="center"/>
    </xf>
    <xf numFmtId="0" fontId="0" fillId="7" borderId="0" xfId="0" applyFill="1" applyBorder="1" applyProtection="1"/>
    <xf numFmtId="0" fontId="0" fillId="7" borderId="0" xfId="0" applyFill="1" applyBorder="1" applyAlignment="1" applyProtection="1"/>
    <xf numFmtId="0" fontId="4" fillId="0" borderId="0" xfId="0" applyFont="1" applyProtection="1"/>
    <xf numFmtId="0" fontId="37" fillId="9" borderId="57" xfId="0" applyFont="1" applyFill="1" applyBorder="1" applyAlignment="1" applyProtection="1">
      <alignment horizontal="center" vertical="center"/>
    </xf>
    <xf numFmtId="0" fontId="37" fillId="9" borderId="5" xfId="0" applyFont="1" applyFill="1" applyBorder="1" applyAlignment="1" applyProtection="1">
      <alignment horizontal="center" vertical="center"/>
    </xf>
    <xf numFmtId="0" fontId="45" fillId="0" borderId="58" xfId="0" applyFont="1" applyBorder="1" applyAlignment="1" applyProtection="1">
      <alignment horizontal="left" vertical="top" wrapText="1"/>
    </xf>
    <xf numFmtId="0" fontId="26" fillId="7" borderId="54" xfId="0" applyFont="1" applyFill="1" applyBorder="1" applyAlignment="1" applyProtection="1">
      <alignment horizontal="center" vertical="center" wrapText="1"/>
    </xf>
    <xf numFmtId="0" fontId="14" fillId="0" borderId="58" xfId="0" applyFont="1" applyBorder="1" applyAlignment="1" applyProtection="1">
      <alignment horizontal="left" vertical="top" wrapText="1"/>
    </xf>
    <xf numFmtId="0" fontId="16" fillId="7" borderId="0" xfId="0" applyFont="1" applyFill="1" applyBorder="1" applyAlignment="1" applyProtection="1">
      <alignment horizontal="left" vertical="top" wrapText="1"/>
    </xf>
    <xf numFmtId="0" fontId="0" fillId="0" borderId="0" xfId="0" applyAlignment="1" applyProtection="1"/>
    <xf numFmtId="0" fontId="4" fillId="0" borderId="0" xfId="0" applyFont="1" applyAlignment="1" applyProtection="1">
      <alignment horizontal="center"/>
    </xf>
    <xf numFmtId="0" fontId="28" fillId="7" borderId="0" xfId="0" applyFont="1" applyFill="1" applyBorder="1" applyAlignment="1" applyProtection="1">
      <alignment vertical="center" textRotation="90" wrapText="1"/>
    </xf>
    <xf numFmtId="0" fontId="0" fillId="7" borderId="0" xfId="0" applyFill="1" applyBorder="1" applyAlignment="1" applyProtection="1">
      <alignment horizontal="center"/>
    </xf>
    <xf numFmtId="0" fontId="19" fillId="7" borderId="0" xfId="0" applyFont="1" applyFill="1" applyBorder="1" applyAlignment="1" applyProtection="1">
      <alignment horizontal="center" vertical="center"/>
    </xf>
    <xf numFmtId="0" fontId="0" fillId="0" borderId="57" xfId="0" applyFont="1" applyFill="1" applyBorder="1" applyAlignment="1" applyProtection="1">
      <alignment horizontal="left" vertical="top" wrapText="1"/>
    </xf>
    <xf numFmtId="0" fontId="0" fillId="7" borderId="2" xfId="0" applyFont="1" applyFill="1" applyBorder="1" applyAlignment="1" applyProtection="1">
      <alignment horizontal="left" vertical="top" wrapText="1"/>
    </xf>
    <xf numFmtId="0" fontId="0" fillId="7" borderId="3" xfId="0" applyFont="1" applyFill="1" applyBorder="1" applyAlignment="1" applyProtection="1">
      <alignment horizontal="left" vertical="top" wrapText="1"/>
    </xf>
    <xf numFmtId="0" fontId="0" fillId="7" borderId="4" xfId="0" applyFont="1" applyFill="1" applyBorder="1" applyAlignment="1" applyProtection="1">
      <alignment horizontal="left" vertical="top" wrapText="1"/>
    </xf>
    <xf numFmtId="0" fontId="4" fillId="0" borderId="0" xfId="0" applyFont="1" applyAlignment="1" applyProtection="1">
      <alignment horizontal="right"/>
    </xf>
    <xf numFmtId="0" fontId="0" fillId="7" borderId="54" xfId="0" applyFill="1" applyBorder="1" applyProtection="1"/>
    <xf numFmtId="0" fontId="0" fillId="7" borderId="0" xfId="0" applyFill="1" applyProtection="1"/>
    <xf numFmtId="0" fontId="19" fillId="7" borderId="63" xfId="0" applyFont="1" applyFill="1" applyBorder="1" applyAlignment="1" applyProtection="1">
      <alignment vertical="center" wrapText="1"/>
    </xf>
    <xf numFmtId="0" fontId="30" fillId="10" borderId="13" xfId="0" applyFont="1" applyFill="1" applyBorder="1" applyAlignment="1" applyProtection="1">
      <alignment horizontal="center" vertical="center" wrapText="1"/>
    </xf>
    <xf numFmtId="0" fontId="30" fillId="9" borderId="13" xfId="0" applyFont="1" applyFill="1" applyBorder="1" applyAlignment="1" applyProtection="1">
      <alignment horizontal="center" vertical="center" wrapText="1"/>
    </xf>
    <xf numFmtId="0" fontId="30" fillId="11" borderId="14" xfId="0" applyFont="1" applyFill="1" applyBorder="1" applyAlignment="1" applyProtection="1">
      <alignment horizontal="center" vertical="center" wrapText="1"/>
    </xf>
    <xf numFmtId="0" fontId="19" fillId="7" borderId="66" xfId="0" applyFont="1" applyFill="1" applyBorder="1" applyAlignment="1" applyProtection="1">
      <alignment horizontal="center" vertical="center"/>
    </xf>
    <xf numFmtId="0" fontId="19" fillId="7" borderId="67" xfId="0" applyFont="1" applyFill="1" applyBorder="1" applyAlignment="1" applyProtection="1">
      <alignment horizontal="center" vertical="center"/>
    </xf>
    <xf numFmtId="0" fontId="19" fillId="7" borderId="39" xfId="0" applyFont="1" applyFill="1" applyBorder="1" applyAlignment="1" applyProtection="1">
      <alignment horizontal="left" vertical="center" wrapText="1"/>
    </xf>
    <xf numFmtId="0" fontId="0" fillId="7" borderId="65" xfId="0" applyFill="1" applyBorder="1" applyAlignment="1" applyProtection="1">
      <alignment horizontal="left" vertical="center" wrapText="1"/>
    </xf>
    <xf numFmtId="0" fontId="0" fillId="0" borderId="20" xfId="0" applyFill="1" applyBorder="1" applyAlignment="1" applyProtection="1">
      <alignment horizontal="left" vertical="center" wrapText="1"/>
    </xf>
    <xf numFmtId="0" fontId="19" fillId="6" borderId="57" xfId="0" applyFont="1" applyFill="1" applyBorder="1" applyAlignment="1" applyProtection="1">
      <alignment horizontal="left" vertical="center" wrapText="1"/>
    </xf>
    <xf numFmtId="0" fontId="32" fillId="0" borderId="5" xfId="0" applyFont="1" applyBorder="1" applyAlignment="1" applyProtection="1">
      <alignment horizontal="center" vertical="center" wrapText="1"/>
    </xf>
    <xf numFmtId="0" fontId="32" fillId="0" borderId="8" xfId="0" applyFont="1" applyBorder="1" applyAlignment="1" applyProtection="1">
      <alignment horizontal="center" vertical="center" wrapText="1"/>
    </xf>
    <xf numFmtId="0" fontId="19" fillId="7" borderId="0" xfId="0" applyFont="1" applyFill="1" applyBorder="1" applyAlignment="1" applyProtection="1">
      <alignment horizontal="left" vertical="center" wrapText="1"/>
    </xf>
    <xf numFmtId="0" fontId="0" fillId="7" borderId="0" xfId="0" applyFill="1" applyBorder="1" applyAlignment="1" applyProtection="1">
      <alignment horizontal="left" vertical="center" wrapText="1"/>
    </xf>
    <xf numFmtId="0" fontId="0" fillId="0" borderId="58" xfId="0" applyFont="1" applyBorder="1" applyAlignment="1" applyProtection="1">
      <alignment horizontal="left" vertical="top" wrapText="1"/>
      <protection locked="0"/>
    </xf>
    <xf numFmtId="0" fontId="3" fillId="0" borderId="0" xfId="0" applyFont="1" applyAlignment="1" applyProtection="1">
      <alignment horizontal="center"/>
    </xf>
    <xf numFmtId="0" fontId="9" fillId="0" borderId="0" xfId="0" applyFont="1" applyProtection="1"/>
    <xf numFmtId="0" fontId="8" fillId="0" borderId="0" xfId="0" applyFont="1" applyProtection="1"/>
    <xf numFmtId="0" fontId="4" fillId="5" borderId="13" xfId="0" applyFont="1" applyFill="1" applyBorder="1" applyAlignment="1" applyProtection="1">
      <alignment horizontal="center"/>
    </xf>
    <xf numFmtId="164" fontId="0" fillId="0" borderId="0" xfId="1" applyNumberFormat="1" applyFont="1" applyAlignment="1" applyProtection="1">
      <alignment horizontal="right"/>
    </xf>
    <xf numFmtId="0" fontId="10" fillId="5" borderId="13" xfId="0" applyFont="1" applyFill="1" applyBorder="1" applyAlignment="1" applyProtection="1">
      <alignment horizontal="center"/>
    </xf>
    <xf numFmtId="0" fontId="6" fillId="0" borderId="0" xfId="0" applyFont="1" applyProtection="1"/>
    <xf numFmtId="0" fontId="3" fillId="6" borderId="13" xfId="0" applyFont="1" applyFill="1" applyBorder="1" applyAlignment="1" applyProtection="1">
      <alignment horizontal="center"/>
    </xf>
    <xf numFmtId="0" fontId="11" fillId="0" borderId="0" xfId="0" applyFont="1" applyProtection="1"/>
    <xf numFmtId="0" fontId="3" fillId="0" borderId="0" xfId="0" applyFont="1" applyProtection="1"/>
    <xf numFmtId="0" fontId="14" fillId="0" borderId="0" xfId="0" applyFont="1" applyProtection="1"/>
    <xf numFmtId="0" fontId="13" fillId="0" borderId="0" xfId="0" applyFont="1" applyProtection="1"/>
    <xf numFmtId="164" fontId="4" fillId="0" borderId="0" xfId="1" applyNumberFormat="1" applyFont="1" applyAlignment="1" applyProtection="1">
      <alignment horizontal="right"/>
    </xf>
    <xf numFmtId="164" fontId="4" fillId="0" borderId="0" xfId="1" applyNumberFormat="1" applyFont="1" applyFill="1" applyAlignment="1" applyProtection="1">
      <alignment horizontal="right"/>
    </xf>
    <xf numFmtId="0" fontId="14" fillId="0" borderId="58" xfId="0" applyFont="1" applyBorder="1" applyAlignment="1" applyProtection="1">
      <alignment horizontal="left" vertical="top" wrapText="1"/>
      <protection locked="0"/>
    </xf>
    <xf numFmtId="0" fontId="45" fillId="0" borderId="58" xfId="0" applyFont="1" applyBorder="1" applyAlignment="1" applyProtection="1">
      <alignment horizontal="left" vertical="top" wrapText="1"/>
      <protection locked="0"/>
    </xf>
    <xf numFmtId="0" fontId="40" fillId="0" borderId="58" xfId="0" applyFont="1" applyBorder="1" applyAlignment="1" applyProtection="1">
      <alignment horizontal="left" vertical="top" wrapText="1"/>
      <protection locked="0"/>
    </xf>
    <xf numFmtId="0" fontId="21" fillId="4" borderId="3" xfId="0" applyFont="1" applyFill="1" applyBorder="1" applyAlignment="1" applyProtection="1">
      <alignment horizontal="center" vertical="top" wrapText="1"/>
      <protection locked="0"/>
    </xf>
    <xf numFmtId="0" fontId="21" fillId="4" borderId="2" xfId="0" applyFont="1" applyFill="1" applyBorder="1" applyAlignment="1" applyProtection="1">
      <alignment horizontal="center" vertical="top" wrapText="1"/>
      <protection locked="0"/>
    </xf>
    <xf numFmtId="0" fontId="21" fillId="4" borderId="23" xfId="0" applyFont="1" applyFill="1" applyBorder="1" applyAlignment="1" applyProtection="1">
      <alignment horizontal="center" vertical="top" wrapText="1"/>
      <protection locked="0"/>
    </xf>
    <xf numFmtId="0" fontId="21" fillId="4" borderId="30" xfId="0" applyFont="1" applyFill="1" applyBorder="1" applyAlignment="1" applyProtection="1">
      <alignment horizontal="center" vertical="top" wrapText="1"/>
      <protection locked="0"/>
    </xf>
    <xf numFmtId="0" fontId="21" fillId="4" borderId="31" xfId="0" applyFont="1" applyFill="1" applyBorder="1" applyAlignment="1" applyProtection="1">
      <alignment horizontal="center" vertical="top" wrapText="1"/>
      <protection locked="0"/>
    </xf>
    <xf numFmtId="0" fontId="21" fillId="4" borderId="32" xfId="0" applyFont="1" applyFill="1" applyBorder="1" applyAlignment="1" applyProtection="1">
      <alignment horizontal="center" vertical="top" wrapText="1"/>
      <protection locked="0"/>
    </xf>
    <xf numFmtId="0" fontId="21" fillId="4" borderId="8" xfId="0" applyFont="1" applyFill="1" applyBorder="1" applyAlignment="1" applyProtection="1">
      <alignment horizontal="center" vertical="top" wrapText="1"/>
      <protection locked="0"/>
    </xf>
    <xf numFmtId="0" fontId="21" fillId="4" borderId="34" xfId="0" applyFont="1" applyFill="1" applyBorder="1" applyAlignment="1" applyProtection="1">
      <alignment horizontal="center" vertical="top" wrapText="1"/>
      <protection locked="0"/>
    </xf>
    <xf numFmtId="0" fontId="22" fillId="4" borderId="19" xfId="0" applyFont="1" applyFill="1" applyBorder="1" applyAlignment="1" applyProtection="1">
      <alignment horizontal="center" vertical="top" wrapText="1"/>
      <protection locked="0"/>
    </xf>
    <xf numFmtId="0" fontId="22" fillId="4" borderId="8" xfId="0" applyFont="1" applyFill="1" applyBorder="1" applyAlignment="1" applyProtection="1">
      <alignment horizontal="center" vertical="top" wrapText="1"/>
      <protection locked="0"/>
    </xf>
    <xf numFmtId="0" fontId="22" fillId="4" borderId="34" xfId="0" applyFont="1" applyFill="1" applyBorder="1" applyAlignment="1" applyProtection="1">
      <alignment horizontal="center" vertical="top" wrapText="1"/>
      <protection locked="0"/>
    </xf>
    <xf numFmtId="0" fontId="22" fillId="4" borderId="3" xfId="0" applyFont="1" applyFill="1" applyBorder="1" applyAlignment="1" applyProtection="1">
      <alignment horizontal="center" vertical="top" wrapText="1"/>
      <protection locked="0"/>
    </xf>
    <xf numFmtId="0" fontId="22" fillId="4" borderId="2" xfId="0" applyFont="1" applyFill="1" applyBorder="1" applyAlignment="1" applyProtection="1">
      <alignment horizontal="center" vertical="top" wrapText="1"/>
      <protection locked="0"/>
    </xf>
    <xf numFmtId="0" fontId="22" fillId="4" borderId="23" xfId="0" applyFont="1" applyFill="1" applyBorder="1" applyAlignment="1" applyProtection="1">
      <alignment horizontal="center" vertical="top" wrapText="1"/>
      <protection locked="0"/>
    </xf>
    <xf numFmtId="0" fontId="22" fillId="4" borderId="30" xfId="0" applyFont="1" applyFill="1" applyBorder="1" applyAlignment="1" applyProtection="1">
      <alignment horizontal="center" vertical="top" wrapText="1"/>
      <protection locked="0"/>
    </xf>
    <xf numFmtId="0" fontId="22" fillId="4" borderId="31" xfId="0" applyFont="1" applyFill="1" applyBorder="1" applyAlignment="1" applyProtection="1">
      <alignment horizontal="center" vertical="top" wrapText="1"/>
      <protection locked="0"/>
    </xf>
    <xf numFmtId="0" fontId="22" fillId="4" borderId="32" xfId="0" applyFont="1" applyFill="1" applyBorder="1" applyAlignment="1" applyProtection="1">
      <alignment horizontal="center" vertical="top" wrapText="1"/>
      <protection locked="0"/>
    </xf>
    <xf numFmtId="0" fontId="21" fillId="4" borderId="25" xfId="0" applyFont="1" applyFill="1" applyBorder="1" applyAlignment="1" applyProtection="1">
      <alignment horizontal="center" vertical="top" wrapText="1"/>
      <protection locked="0"/>
    </xf>
    <xf numFmtId="9" fontId="21" fillId="4" borderId="27" xfId="1" applyFont="1" applyFill="1" applyBorder="1" applyAlignment="1" applyProtection="1">
      <alignment horizontal="center" vertical="top" wrapText="1"/>
      <protection locked="0"/>
    </xf>
    <xf numFmtId="0" fontId="21" fillId="4" borderId="27" xfId="0" applyFont="1" applyFill="1" applyBorder="1" applyAlignment="1" applyProtection="1">
      <alignment horizontal="center" vertical="top" wrapText="1"/>
      <protection locked="0"/>
    </xf>
    <xf numFmtId="0" fontId="21" fillId="4" borderId="41" xfId="0" applyFont="1" applyFill="1" applyBorder="1" applyAlignment="1" applyProtection="1">
      <alignment horizontal="center" vertical="top" wrapText="1"/>
      <protection locked="0"/>
    </xf>
    <xf numFmtId="9" fontId="21" fillId="4" borderId="41" xfId="1" applyFont="1" applyFill="1" applyBorder="1" applyAlignment="1" applyProtection="1">
      <alignment horizontal="center" vertical="top" wrapText="1"/>
      <protection locked="0"/>
    </xf>
    <xf numFmtId="0" fontId="22" fillId="4" borderId="25" xfId="0" applyFont="1" applyFill="1" applyBorder="1" applyAlignment="1" applyProtection="1">
      <alignment horizontal="center" vertical="top" wrapText="1"/>
      <protection locked="0"/>
    </xf>
    <xf numFmtId="9" fontId="22" fillId="4" borderId="25" xfId="1" applyFont="1" applyFill="1" applyBorder="1" applyAlignment="1" applyProtection="1">
      <alignment horizontal="center" vertical="top" wrapText="1"/>
      <protection locked="0"/>
    </xf>
    <xf numFmtId="0" fontId="22" fillId="4" borderId="41" xfId="0" applyFont="1" applyFill="1" applyBorder="1" applyAlignment="1" applyProtection="1">
      <alignment horizontal="center" vertical="top" wrapText="1"/>
      <protection locked="0"/>
    </xf>
    <xf numFmtId="9" fontId="22" fillId="4" borderId="41" xfId="1" applyFont="1" applyFill="1" applyBorder="1" applyAlignment="1" applyProtection="1">
      <alignment horizontal="center" vertical="top" wrapText="1"/>
      <protection locked="0"/>
    </xf>
    <xf numFmtId="0" fontId="15" fillId="7" borderId="0" xfId="0" applyFont="1" applyFill="1" applyBorder="1" applyAlignment="1" applyProtection="1">
      <alignment horizontal="center" vertical="center" textRotation="90"/>
    </xf>
    <xf numFmtId="0" fontId="17" fillId="7" borderId="18" xfId="0" applyFont="1" applyFill="1" applyBorder="1" applyAlignment="1" applyProtection="1">
      <alignment horizontal="center" vertical="center" textRotation="90"/>
    </xf>
    <xf numFmtId="0" fontId="17" fillId="7" borderId="21" xfId="0" applyFont="1" applyFill="1" applyBorder="1" applyAlignment="1" applyProtection="1">
      <alignment horizontal="center" vertical="center" textRotation="90"/>
    </xf>
    <xf numFmtId="0" fontId="16" fillId="0" borderId="25" xfId="0" applyFont="1" applyFill="1" applyBorder="1" applyAlignment="1" applyProtection="1">
      <alignment horizontal="left" vertical="top" wrapText="1"/>
    </xf>
    <xf numFmtId="0" fontId="16" fillId="0" borderId="28" xfId="0" applyFont="1" applyFill="1" applyBorder="1" applyAlignment="1" applyProtection="1">
      <alignment horizontal="left" vertical="top" wrapText="1"/>
    </xf>
    <xf numFmtId="0" fontId="20" fillId="0" borderId="21" xfId="0" applyFont="1" applyBorder="1" applyAlignment="1" applyProtection="1">
      <alignment vertical="center" textRotation="90"/>
    </xf>
    <xf numFmtId="0" fontId="17" fillId="7" borderId="0" xfId="0" applyFont="1" applyFill="1" applyBorder="1" applyAlignment="1" applyProtection="1">
      <alignment horizontal="center" vertical="center" textRotation="90"/>
    </xf>
    <xf numFmtId="0" fontId="0" fillId="0" borderId="36" xfId="0" applyBorder="1" applyProtection="1"/>
    <xf numFmtId="0" fontId="19" fillId="4" borderId="37" xfId="0" applyFont="1" applyFill="1" applyBorder="1" applyAlignment="1" applyProtection="1">
      <alignment horizontal="center" vertical="top" wrapText="1"/>
    </xf>
    <xf numFmtId="0" fontId="16" fillId="0" borderId="39" xfId="0" applyFont="1" applyFill="1" applyBorder="1" applyAlignment="1" applyProtection="1">
      <alignment horizontal="left" vertical="top" wrapText="1"/>
    </xf>
    <xf numFmtId="0" fontId="16" fillId="0" borderId="42" xfId="0" applyFont="1" applyFill="1" applyBorder="1" applyAlignment="1" applyProtection="1">
      <alignment horizontal="left" vertical="top" wrapText="1"/>
    </xf>
    <xf numFmtId="0" fontId="16" fillId="0" borderId="19" xfId="0" applyFont="1" applyFill="1" applyBorder="1" applyAlignment="1" applyProtection="1">
      <alignment horizontal="left" vertical="top" wrapText="1"/>
    </xf>
    <xf numFmtId="0" fontId="16" fillId="0" borderId="19" xfId="0" applyFont="1" applyFill="1" applyBorder="1" applyAlignment="1" applyProtection="1">
      <alignment vertical="top"/>
    </xf>
    <xf numFmtId="0" fontId="16" fillId="0" borderId="19" xfId="0" applyFont="1" applyFill="1" applyBorder="1" applyAlignment="1" applyProtection="1">
      <alignment horizontal="left" vertical="top"/>
    </xf>
    <xf numFmtId="0" fontId="16" fillId="0" borderId="41" xfId="0" applyFont="1" applyFill="1" applyBorder="1" applyAlignment="1" applyProtection="1">
      <alignment horizontal="left" vertical="top" wrapText="1"/>
    </xf>
    <xf numFmtId="0" fontId="16" fillId="0" borderId="69" xfId="0" applyFont="1" applyFill="1" applyBorder="1" applyAlignment="1" applyProtection="1">
      <alignment horizontal="left" vertical="top" wrapText="1"/>
    </xf>
    <xf numFmtId="0" fontId="21" fillId="4" borderId="19" xfId="0" applyFont="1" applyFill="1" applyBorder="1" applyAlignment="1" applyProtection="1">
      <alignment horizontal="center" vertical="top" wrapText="1"/>
      <protection locked="0"/>
    </xf>
    <xf numFmtId="0" fontId="16" fillId="0" borderId="20" xfId="0" applyFont="1" applyFill="1" applyBorder="1" applyAlignment="1" applyProtection="1">
      <alignment horizontal="left" vertical="top" wrapText="1"/>
    </xf>
    <xf numFmtId="0" fontId="16" fillId="0" borderId="20" xfId="0" applyFont="1" applyFill="1" applyBorder="1" applyAlignment="1" applyProtection="1">
      <alignment vertical="top"/>
    </xf>
    <xf numFmtId="0" fontId="16" fillId="0" borderId="20" xfId="0" applyFont="1" applyFill="1" applyBorder="1" applyAlignment="1" applyProtection="1">
      <alignment horizontal="left" vertical="top"/>
    </xf>
    <xf numFmtId="0" fontId="19" fillId="4" borderId="6" xfId="0" applyFont="1" applyFill="1" applyBorder="1" applyAlignment="1" applyProtection="1">
      <alignment horizontal="center" vertical="top" wrapText="1"/>
    </xf>
    <xf numFmtId="0" fontId="19" fillId="4" borderId="72" xfId="0" applyFont="1" applyFill="1" applyBorder="1" applyAlignment="1" applyProtection="1">
      <alignment horizontal="center" vertical="top" wrapText="1"/>
    </xf>
    <xf numFmtId="0" fontId="21" fillId="4" borderId="55" xfId="0" applyFont="1" applyFill="1" applyBorder="1" applyAlignment="1" applyProtection="1">
      <alignment horizontal="center" vertical="top" wrapText="1"/>
      <protection locked="0"/>
    </xf>
    <xf numFmtId="0" fontId="21" fillId="4" borderId="49" xfId="0" applyFont="1" applyFill="1" applyBorder="1" applyAlignment="1" applyProtection="1">
      <alignment horizontal="center" vertical="top" wrapText="1"/>
      <protection locked="0"/>
    </xf>
    <xf numFmtId="0" fontId="21" fillId="4" borderId="71" xfId="0" applyFont="1" applyFill="1" applyBorder="1" applyAlignment="1" applyProtection="1">
      <alignment horizontal="center" vertical="top" wrapText="1"/>
      <protection locked="0"/>
    </xf>
    <xf numFmtId="0" fontId="21" fillId="4" borderId="42" xfId="0" applyFont="1" applyFill="1" applyBorder="1" applyAlignment="1" applyProtection="1">
      <alignment horizontal="center" vertical="top" wrapText="1"/>
      <protection locked="0"/>
    </xf>
    <xf numFmtId="0" fontId="16" fillId="0" borderId="52" xfId="0" applyFont="1" applyFill="1" applyBorder="1" applyAlignment="1" applyProtection="1">
      <alignment horizontal="left" vertical="top" wrapText="1"/>
    </xf>
    <xf numFmtId="0" fontId="16" fillId="0" borderId="53" xfId="0" applyFont="1" applyFill="1" applyBorder="1" applyAlignment="1" applyProtection="1">
      <alignment horizontal="left" vertical="top"/>
    </xf>
    <xf numFmtId="0" fontId="16" fillId="0" borderId="53" xfId="0" applyFont="1" applyFill="1" applyBorder="1" applyAlignment="1" applyProtection="1">
      <alignment horizontal="left" vertical="top" wrapText="1"/>
    </xf>
    <xf numFmtId="0" fontId="17" fillId="7" borderId="28" xfId="0" applyFont="1" applyFill="1" applyBorder="1" applyAlignment="1" applyProtection="1">
      <alignment horizontal="center" vertical="center" textRotation="90"/>
    </xf>
    <xf numFmtId="0" fontId="19" fillId="6" borderId="37" xfId="0" applyFont="1" applyFill="1" applyBorder="1" applyAlignment="1" applyProtection="1">
      <alignment horizontal="center" vertical="center"/>
    </xf>
    <xf numFmtId="0" fontId="42" fillId="0" borderId="27" xfId="0" applyFont="1" applyBorder="1" applyAlignment="1" applyProtection="1">
      <alignment horizontal="left" vertical="center" wrapText="1"/>
      <protection locked="0"/>
    </xf>
    <xf numFmtId="0" fontId="0" fillId="0" borderId="56" xfId="0" applyBorder="1" applyAlignment="1" applyProtection="1">
      <alignment horizontal="center" vertical="center" wrapText="1"/>
      <protection locked="0"/>
    </xf>
    <xf numFmtId="0" fontId="42" fillId="0" borderId="69" xfId="0" applyFont="1" applyBorder="1" applyAlignment="1" applyProtection="1">
      <alignment horizontal="left" vertical="center" wrapText="1"/>
      <protection locked="0"/>
    </xf>
    <xf numFmtId="0" fontId="42" fillId="0" borderId="25" xfId="0" applyFont="1" applyBorder="1" applyAlignment="1" applyProtection="1">
      <alignment horizontal="left" vertical="center" wrapText="1"/>
      <protection locked="0"/>
    </xf>
    <xf numFmtId="0" fontId="0" fillId="0" borderId="39" xfId="0" applyBorder="1" applyAlignment="1" applyProtection="1">
      <alignment horizontal="center" vertical="center" wrapText="1"/>
      <protection locked="0"/>
    </xf>
    <xf numFmtId="0" fontId="42" fillId="0" borderId="28" xfId="0" applyFont="1" applyBorder="1" applyAlignment="1" applyProtection="1">
      <alignment horizontal="left" vertical="center" wrapText="1"/>
      <protection locked="0"/>
    </xf>
    <xf numFmtId="0" fontId="0" fillId="0" borderId="68" xfId="0" applyBorder="1" applyAlignment="1" applyProtection="1">
      <alignment horizontal="center" vertical="center" wrapText="1"/>
      <protection locked="0"/>
    </xf>
    <xf numFmtId="0" fontId="42" fillId="0" borderId="37" xfId="0" applyFont="1" applyBorder="1" applyAlignment="1" applyProtection="1">
      <alignment horizontal="left" vertical="center" wrapText="1"/>
      <protection locked="0"/>
    </xf>
    <xf numFmtId="0" fontId="37" fillId="5" borderId="37" xfId="0" applyFont="1" applyFill="1" applyBorder="1" applyAlignment="1" applyProtection="1">
      <alignment horizontal="center" vertical="center" wrapText="1"/>
    </xf>
    <xf numFmtId="0" fontId="0" fillId="0" borderId="0" xfId="0" applyAlignment="1" applyProtection="1">
      <alignment horizontal="left" wrapText="1"/>
    </xf>
    <xf numFmtId="0" fontId="1" fillId="0" borderId="1" xfId="0" applyFont="1" applyBorder="1" applyAlignment="1" applyProtection="1">
      <alignment horizontal="center" vertical="center" wrapText="1"/>
    </xf>
    <xf numFmtId="0" fontId="0" fillId="0" borderId="1" xfId="0" applyBorder="1" applyAlignment="1" applyProtection="1">
      <alignment horizontal="left" vertical="top" wrapText="1"/>
    </xf>
    <xf numFmtId="0" fontId="7" fillId="0" borderId="1" xfId="2" quotePrefix="1" applyBorder="1" applyAlignment="1" applyProtection="1">
      <alignment horizontal="center" vertical="center" wrapText="1"/>
    </xf>
    <xf numFmtId="0" fontId="14" fillId="0" borderId="1" xfId="0" applyFont="1" applyBorder="1" applyAlignment="1" applyProtection="1">
      <alignment horizontal="left" vertical="top" wrapText="1"/>
    </xf>
    <xf numFmtId="0" fontId="37" fillId="9" borderId="71" xfId="0" applyFont="1" applyFill="1" applyBorder="1" applyAlignment="1" applyProtection="1">
      <alignment horizontal="center" vertical="center"/>
    </xf>
    <xf numFmtId="0" fontId="19" fillId="4" borderId="12" xfId="0" applyFont="1" applyFill="1" applyBorder="1" applyAlignment="1" applyProtection="1">
      <alignment horizontal="center" vertical="top" wrapText="1"/>
    </xf>
    <xf numFmtId="0" fontId="18" fillId="7" borderId="69" xfId="0" applyFont="1" applyFill="1" applyBorder="1" applyAlignment="1" applyProtection="1">
      <alignment horizontal="center" vertical="top" wrapText="1"/>
    </xf>
    <xf numFmtId="0" fontId="19" fillId="6" borderId="41" xfId="0" applyFont="1" applyFill="1" applyBorder="1" applyAlignment="1" applyProtection="1">
      <alignment horizontal="center" vertical="center"/>
    </xf>
    <xf numFmtId="0" fontId="2" fillId="0" borderId="73" xfId="0" applyFont="1" applyFill="1" applyBorder="1" applyAlignment="1" applyProtection="1">
      <alignment horizontal="center" vertical="center"/>
      <protection locked="0"/>
    </xf>
    <xf numFmtId="0" fontId="24" fillId="0" borderId="73" xfId="0" applyFont="1" applyFill="1" applyBorder="1" applyAlignment="1" applyProtection="1">
      <alignment horizontal="center" vertical="center"/>
      <protection locked="0"/>
    </xf>
    <xf numFmtId="0" fontId="0" fillId="7" borderId="0" xfId="0" applyFill="1" applyAlignment="1" applyProtection="1">
      <alignment horizontal="center"/>
    </xf>
    <xf numFmtId="0" fontId="0" fillId="7" borderId="0" xfId="0" applyFill="1" applyAlignment="1" applyProtection="1">
      <alignment wrapText="1"/>
    </xf>
    <xf numFmtId="0" fontId="0" fillId="7" borderId="0" xfId="0" applyFill="1" applyAlignment="1" applyProtection="1"/>
    <xf numFmtId="0" fontId="51" fillId="7" borderId="0" xfId="0" applyFont="1" applyFill="1" applyBorder="1" applyAlignment="1" applyProtection="1">
      <alignment horizontal="center" vertical="center"/>
    </xf>
    <xf numFmtId="0" fontId="51" fillId="7" borderId="0" xfId="0" applyFont="1" applyFill="1" applyBorder="1" applyAlignment="1" applyProtection="1">
      <alignment vertical="center" textRotation="90"/>
    </xf>
    <xf numFmtId="0" fontId="50" fillId="7" borderId="0" xfId="0" applyFont="1" applyFill="1" applyProtection="1"/>
    <xf numFmtId="0" fontId="52" fillId="7" borderId="0" xfId="0" applyFont="1" applyFill="1" applyBorder="1" applyAlignment="1" applyProtection="1">
      <alignment horizontal="left" vertical="top"/>
    </xf>
    <xf numFmtId="0" fontId="51" fillId="7" borderId="0" xfId="0" applyFont="1" applyFill="1" applyBorder="1" applyAlignment="1" applyProtection="1">
      <alignment horizontal="center" vertical="center" textRotation="90"/>
    </xf>
    <xf numFmtId="0" fontId="50" fillId="7" borderId="0" xfId="0" applyFont="1" applyFill="1" applyBorder="1" applyAlignment="1" applyProtection="1">
      <alignment horizontal="left" vertical="top" wrapText="1"/>
    </xf>
    <xf numFmtId="0" fontId="53" fillId="7" borderId="0" xfId="0" applyFont="1" applyFill="1" applyBorder="1" applyAlignment="1" applyProtection="1">
      <alignment horizontal="center" vertical="center"/>
    </xf>
    <xf numFmtId="0" fontId="50" fillId="7" borderId="0" xfId="0" applyFont="1" applyFill="1" applyAlignment="1" applyProtection="1">
      <alignment horizontal="right"/>
    </xf>
    <xf numFmtId="0" fontId="50" fillId="7" borderId="0" xfId="0" applyFont="1" applyFill="1" applyBorder="1" applyAlignment="1" applyProtection="1">
      <alignment horizontal="center"/>
    </xf>
    <xf numFmtId="0" fontId="50" fillId="7" borderId="0" xfId="0" applyFont="1" applyFill="1" applyAlignment="1" applyProtection="1">
      <alignment horizontal="center"/>
    </xf>
    <xf numFmtId="0" fontId="54" fillId="7" borderId="0" xfId="0" applyFont="1" applyFill="1" applyBorder="1" applyAlignment="1" applyProtection="1">
      <alignment horizontal="center" vertical="center"/>
    </xf>
    <xf numFmtId="0" fontId="51" fillId="7" borderId="6" xfId="0" applyFont="1" applyFill="1" applyBorder="1" applyAlignment="1" applyProtection="1">
      <alignment vertical="center" textRotation="90"/>
    </xf>
    <xf numFmtId="0" fontId="55" fillId="7" borderId="12" xfId="0" applyFont="1" applyFill="1" applyBorder="1" applyAlignment="1" applyProtection="1">
      <alignment horizontal="right"/>
    </xf>
    <xf numFmtId="0" fontId="50" fillId="7" borderId="12" xfId="0" applyFont="1" applyFill="1" applyBorder="1" applyAlignment="1" applyProtection="1">
      <alignment horizontal="center"/>
    </xf>
    <xf numFmtId="0" fontId="50" fillId="7" borderId="9" xfId="0" applyFont="1" applyFill="1" applyBorder="1" applyAlignment="1" applyProtection="1">
      <alignment horizontal="center"/>
    </xf>
    <xf numFmtId="0" fontId="56" fillId="7" borderId="7" xfId="0" applyFont="1" applyFill="1" applyBorder="1" applyAlignment="1" applyProtection="1"/>
    <xf numFmtId="0" fontId="50" fillId="7" borderId="0" xfId="0" applyFont="1" applyFill="1" applyBorder="1" applyAlignment="1" applyProtection="1">
      <alignment horizontal="right"/>
    </xf>
    <xf numFmtId="0" fontId="50" fillId="7" borderId="10" xfId="0" applyFont="1" applyFill="1" applyBorder="1" applyAlignment="1" applyProtection="1">
      <alignment horizontal="center"/>
    </xf>
    <xf numFmtId="0" fontId="50" fillId="7" borderId="7" xfId="0" applyFont="1" applyFill="1" applyBorder="1" applyProtection="1"/>
    <xf numFmtId="0" fontId="50" fillId="7" borderId="10" xfId="0" applyFont="1" applyFill="1" applyBorder="1" applyProtection="1"/>
    <xf numFmtId="0" fontId="57" fillId="7" borderId="0" xfId="0" applyFont="1" applyFill="1" applyBorder="1" applyAlignment="1" applyProtection="1">
      <alignment horizontal="center" vertical="center" wrapText="1"/>
    </xf>
    <xf numFmtId="0" fontId="51" fillId="7" borderId="0" xfId="0" applyFont="1" applyFill="1" applyBorder="1" applyAlignment="1" applyProtection="1">
      <alignment vertical="center" textRotation="90" wrapText="1"/>
    </xf>
    <xf numFmtId="0" fontId="50" fillId="7" borderId="0" xfId="0" applyFont="1" applyFill="1" applyBorder="1" applyAlignment="1" applyProtection="1">
      <alignment horizontal="center" wrapText="1"/>
    </xf>
    <xf numFmtId="0" fontId="50" fillId="7" borderId="10" xfId="0" applyFont="1" applyFill="1" applyBorder="1" applyAlignment="1" applyProtection="1">
      <alignment horizontal="center" wrapText="1"/>
    </xf>
    <xf numFmtId="0" fontId="50" fillId="7" borderId="7" xfId="0" applyFont="1" applyFill="1" applyBorder="1" applyAlignment="1" applyProtection="1">
      <alignment wrapText="1"/>
    </xf>
    <xf numFmtId="0" fontId="50" fillId="7" borderId="10" xfId="0" applyFont="1" applyFill="1" applyBorder="1" applyAlignment="1" applyProtection="1">
      <alignment wrapText="1"/>
    </xf>
    <xf numFmtId="0" fontId="50" fillId="7" borderId="0" xfId="0" applyFont="1" applyFill="1" applyAlignment="1" applyProtection="1">
      <alignment wrapText="1"/>
    </xf>
    <xf numFmtId="0" fontId="50" fillId="7" borderId="7" xfId="0" applyFont="1" applyFill="1" applyBorder="1" applyAlignment="1" applyProtection="1">
      <alignment horizontal="right"/>
    </xf>
    <xf numFmtId="0" fontId="55" fillId="7" borderId="0" xfId="0" applyFont="1" applyFill="1" applyBorder="1" applyAlignment="1" applyProtection="1">
      <alignment horizontal="right"/>
    </xf>
    <xf numFmtId="0" fontId="50" fillId="7" borderId="2" xfId="0" applyFont="1" applyFill="1" applyBorder="1" applyProtection="1"/>
    <xf numFmtId="0" fontId="50" fillId="7" borderId="4" xfId="0" applyFont="1" applyFill="1" applyBorder="1" applyProtection="1"/>
    <xf numFmtId="0" fontId="50" fillId="7" borderId="0" xfId="0" applyFont="1" applyFill="1" applyBorder="1" applyProtection="1"/>
    <xf numFmtId="0" fontId="50" fillId="7" borderId="8" xfId="0" applyFont="1" applyFill="1" applyBorder="1" applyProtection="1"/>
    <xf numFmtId="0" fontId="50" fillId="7" borderId="19" xfId="0" applyFont="1" applyFill="1" applyBorder="1" applyProtection="1"/>
    <xf numFmtId="0" fontId="50" fillId="7" borderId="11" xfId="0" applyFont="1" applyFill="1" applyBorder="1" applyProtection="1"/>
    <xf numFmtId="0" fontId="54" fillId="7" borderId="0" xfId="0" applyFont="1" applyFill="1" applyBorder="1" applyAlignment="1" applyProtection="1">
      <alignment horizontal="center" vertical="center" wrapText="1"/>
    </xf>
    <xf numFmtId="0" fontId="49" fillId="7" borderId="0" xfId="0" applyFont="1" applyFill="1" applyBorder="1" applyAlignment="1" applyProtection="1">
      <alignment horizontal="left" vertical="center"/>
    </xf>
    <xf numFmtId="0" fontId="50" fillId="7" borderId="0" xfId="0" applyFont="1" applyFill="1" applyBorder="1" applyAlignment="1" applyProtection="1"/>
    <xf numFmtId="0" fontId="49" fillId="7" borderId="0" xfId="0" applyFont="1" applyFill="1" applyProtection="1"/>
    <xf numFmtId="0" fontId="51" fillId="7" borderId="7" xfId="0" applyFont="1" applyFill="1" applyBorder="1" applyAlignment="1" applyProtection="1">
      <alignment vertical="center" textRotation="90"/>
    </xf>
    <xf numFmtId="0" fontId="50" fillId="7" borderId="19" xfId="0" applyFont="1" applyFill="1" applyBorder="1" applyAlignment="1" applyProtection="1">
      <alignment horizontal="center"/>
    </xf>
    <xf numFmtId="0" fontId="50" fillId="7" borderId="0" xfId="0" applyFont="1" applyFill="1" applyAlignment="1" applyProtection="1"/>
    <xf numFmtId="0" fontId="49" fillId="7" borderId="0" xfId="0" applyFont="1" applyFill="1" applyAlignment="1" applyProtection="1">
      <alignment horizontal="center"/>
    </xf>
    <xf numFmtId="0" fontId="50" fillId="7" borderId="6" xfId="0" applyFont="1" applyFill="1" applyBorder="1" applyProtection="1"/>
    <xf numFmtId="0" fontId="52" fillId="7" borderId="0" xfId="0" applyFont="1" applyFill="1" applyBorder="1" applyAlignment="1" applyProtection="1">
      <alignment horizontal="center" vertical="center"/>
    </xf>
    <xf numFmtId="0" fontId="49" fillId="7" borderId="0" xfId="0" applyFont="1" applyFill="1" applyAlignment="1" applyProtection="1">
      <alignment horizontal="right"/>
    </xf>
    <xf numFmtId="0" fontId="52" fillId="7" borderId="0" xfId="0" applyFont="1" applyFill="1" applyBorder="1" applyAlignment="1" applyProtection="1">
      <alignment horizontal="left" vertical="center" wrapText="1"/>
    </xf>
    <xf numFmtId="0" fontId="50" fillId="7" borderId="0" xfId="0" applyFont="1" applyFill="1" applyBorder="1" applyAlignment="1" applyProtection="1">
      <alignment horizontal="left" vertical="center" wrapText="1"/>
    </xf>
    <xf numFmtId="0" fontId="0" fillId="0" borderId="1" xfId="0" applyFill="1" applyBorder="1" applyProtection="1"/>
    <xf numFmtId="0" fontId="14" fillId="7" borderId="0" xfId="0" applyFont="1" applyFill="1" applyProtection="1"/>
    <xf numFmtId="0" fontId="24" fillId="7" borderId="0" xfId="0" applyFont="1" applyFill="1" applyBorder="1" applyAlignment="1" applyProtection="1">
      <alignment horizontal="left" vertical="center" wrapText="1"/>
    </xf>
    <xf numFmtId="0" fontId="14" fillId="7" borderId="0" xfId="0" applyFont="1" applyFill="1" applyBorder="1" applyAlignment="1" applyProtection="1">
      <alignment horizontal="left" vertical="center" wrapText="1"/>
    </xf>
    <xf numFmtId="0" fontId="41" fillId="7" borderId="0" xfId="0" applyFont="1" applyFill="1" applyBorder="1" applyAlignment="1" applyProtection="1">
      <alignment vertical="center" textRotation="90"/>
    </xf>
    <xf numFmtId="0" fontId="14" fillId="7" borderId="0" xfId="0" applyFont="1" applyFill="1" applyBorder="1" applyAlignment="1" applyProtection="1">
      <alignment horizontal="right"/>
    </xf>
    <xf numFmtId="0" fontId="14" fillId="7" borderId="0" xfId="0" applyFont="1" applyFill="1" applyBorder="1" applyProtection="1"/>
    <xf numFmtId="9" fontId="21" fillId="4" borderId="25" xfId="1" applyFont="1" applyFill="1" applyBorder="1" applyAlignment="1" applyProtection="1">
      <alignment horizontal="center" vertical="top" wrapText="1"/>
      <protection locked="0"/>
    </xf>
    <xf numFmtId="0" fontId="2" fillId="7" borderId="38" xfId="0" applyFont="1" applyFill="1" applyBorder="1" applyAlignment="1" applyProtection="1">
      <alignment horizontal="center" vertical="center" textRotation="90" wrapText="1"/>
    </xf>
    <xf numFmtId="0" fontId="2" fillId="7" borderId="28" xfId="0" applyFont="1" applyFill="1" applyBorder="1" applyAlignment="1" applyProtection="1">
      <alignment horizontal="center" vertical="center" textRotation="90" wrapText="1"/>
    </xf>
    <xf numFmtId="0" fontId="20" fillId="0" borderId="24" xfId="0" applyFont="1" applyBorder="1" applyAlignment="1" applyProtection="1">
      <alignment horizontal="center" vertical="center" textRotation="90"/>
    </xf>
    <xf numFmtId="0" fontId="20" fillId="0" borderId="26" xfId="0" applyFont="1" applyBorder="1" applyAlignment="1" applyProtection="1">
      <alignment horizontal="center" vertical="center" textRotation="90"/>
    </xf>
    <xf numFmtId="0" fontId="20" fillId="0" borderId="43" xfId="0" applyFont="1" applyBorder="1" applyAlignment="1" applyProtection="1">
      <alignment horizontal="center" vertical="center" textRotation="90"/>
    </xf>
    <xf numFmtId="0" fontId="23" fillId="7" borderId="38" xfId="0" applyFont="1" applyFill="1" applyBorder="1" applyAlignment="1" applyProtection="1">
      <alignment horizontal="center" vertical="center" textRotation="90"/>
    </xf>
    <xf numFmtId="0" fontId="23" fillId="7" borderId="40" xfId="0" applyFont="1" applyFill="1" applyBorder="1" applyAlignment="1" applyProtection="1">
      <alignment horizontal="center" vertical="center" textRotation="90"/>
    </xf>
    <xf numFmtId="0" fontId="23" fillId="7" borderId="28" xfId="0" applyFont="1" applyFill="1" applyBorder="1" applyAlignment="1" applyProtection="1">
      <alignment horizontal="center" vertical="center" textRotation="90"/>
    </xf>
    <xf numFmtId="0" fontId="2" fillId="7" borderId="38" xfId="0" applyFont="1" applyFill="1" applyBorder="1" applyAlignment="1" applyProtection="1">
      <alignment horizontal="center" vertical="center" textRotation="90"/>
    </xf>
    <xf numFmtId="0" fontId="2" fillId="7" borderId="40" xfId="0" applyFont="1" applyFill="1" applyBorder="1" applyAlignment="1" applyProtection="1">
      <alignment horizontal="center" vertical="center" textRotation="90"/>
    </xf>
    <xf numFmtId="0" fontId="2" fillId="7" borderId="28" xfId="0" applyFont="1" applyFill="1" applyBorder="1" applyAlignment="1" applyProtection="1">
      <alignment horizontal="center" vertical="center" textRotation="90"/>
    </xf>
    <xf numFmtId="0" fontId="18" fillId="7" borderId="17" xfId="0" applyFont="1" applyFill="1" applyBorder="1" applyAlignment="1" applyProtection="1">
      <alignment horizontal="center" vertical="top" wrapText="1"/>
    </xf>
    <xf numFmtId="0" fontId="18" fillId="7" borderId="19" xfId="0" applyFont="1" applyFill="1" applyBorder="1" applyAlignment="1" applyProtection="1">
      <alignment horizontal="center" vertical="top" wrapText="1"/>
    </xf>
    <xf numFmtId="0" fontId="18" fillId="7" borderId="20" xfId="0" applyFont="1" applyFill="1" applyBorder="1" applyAlignment="1" applyProtection="1">
      <alignment horizontal="center" vertical="top" wrapText="1"/>
    </xf>
    <xf numFmtId="0" fontId="20" fillId="0" borderId="24" xfId="0" applyFont="1" applyBorder="1" applyAlignment="1" applyProtection="1">
      <alignment vertical="center" textRotation="90"/>
    </xf>
    <xf numFmtId="0" fontId="20" fillId="0" borderId="26" xfId="0" applyFont="1" applyBorder="1" applyAlignment="1" applyProtection="1">
      <alignment vertical="center" textRotation="90"/>
    </xf>
    <xf numFmtId="0" fontId="17" fillId="7" borderId="18" xfId="0" applyFont="1" applyFill="1" applyBorder="1" applyAlignment="1" applyProtection="1">
      <alignment horizontal="center" vertical="center" textRotation="90"/>
    </xf>
    <xf numFmtId="0" fontId="17" fillId="7" borderId="38" xfId="0" applyFont="1" applyFill="1" applyBorder="1" applyAlignment="1" applyProtection="1">
      <alignment horizontal="center" vertical="center" textRotation="90"/>
    </xf>
    <xf numFmtId="0" fontId="17" fillId="7" borderId="40" xfId="0" applyFont="1" applyFill="1" applyBorder="1" applyAlignment="1" applyProtection="1">
      <alignment horizontal="center" vertical="center" textRotation="90"/>
    </xf>
    <xf numFmtId="0" fontId="0" fillId="0" borderId="45" xfId="0" applyFill="1" applyBorder="1" applyAlignment="1" applyProtection="1">
      <alignment horizontal="left" vertical="center" wrapText="1"/>
      <protection locked="0"/>
    </xf>
    <xf numFmtId="0" fontId="0" fillId="0" borderId="51" xfId="0" applyFill="1" applyBorder="1" applyAlignment="1" applyProtection="1">
      <alignment horizontal="left" vertical="center" wrapText="1"/>
      <protection locked="0"/>
    </xf>
    <xf numFmtId="0" fontId="0" fillId="0" borderId="64" xfId="0" applyFill="1" applyBorder="1" applyAlignment="1" applyProtection="1">
      <alignment horizontal="left" vertical="center" wrapText="1"/>
      <protection locked="0"/>
    </xf>
    <xf numFmtId="0" fontId="0" fillId="0" borderId="53" xfId="0" applyFill="1" applyBorder="1" applyAlignment="1" applyProtection="1">
      <alignment horizontal="left" vertical="center" wrapText="1"/>
      <protection locked="0"/>
    </xf>
    <xf numFmtId="0" fontId="34" fillId="2" borderId="55" xfId="0" applyFont="1" applyFill="1" applyBorder="1" applyAlignment="1" applyProtection="1">
      <alignment horizontal="center" vertical="center"/>
    </xf>
    <xf numFmtId="0" fontId="34" fillId="2" borderId="42" xfId="0" applyFont="1" applyFill="1" applyBorder="1" applyAlignment="1" applyProtection="1">
      <alignment horizontal="center" vertical="center"/>
    </xf>
    <xf numFmtId="0" fontId="34" fillId="2" borderId="52" xfId="0" applyFont="1" applyFill="1" applyBorder="1" applyAlignment="1" applyProtection="1">
      <alignment horizontal="center" vertical="center"/>
    </xf>
    <xf numFmtId="0" fontId="19" fillId="6" borderId="45" xfId="0" applyFont="1" applyFill="1" applyBorder="1" applyAlignment="1" applyProtection="1">
      <alignment horizontal="center" vertical="center" wrapText="1"/>
    </xf>
    <xf numFmtId="0" fontId="19" fillId="6" borderId="51" xfId="0" applyFont="1" applyFill="1" applyBorder="1" applyAlignment="1" applyProtection="1">
      <alignment horizontal="center" vertical="center" wrapText="1"/>
    </xf>
    <xf numFmtId="0" fontId="19" fillId="7" borderId="1" xfId="0" applyFont="1" applyFill="1" applyBorder="1" applyAlignment="1" applyProtection="1">
      <alignment horizontal="center" vertical="center" wrapText="1"/>
    </xf>
    <xf numFmtId="0" fontId="50" fillId="7" borderId="6" xfId="0" applyFont="1" applyFill="1" applyBorder="1" applyAlignment="1" applyProtection="1">
      <alignment horizontal="center" wrapText="1"/>
    </xf>
    <xf numFmtId="0" fontId="50" fillId="7" borderId="9" xfId="0" applyFont="1" applyFill="1" applyBorder="1" applyAlignment="1" applyProtection="1">
      <alignment horizontal="center" wrapText="1"/>
    </xf>
    <xf numFmtId="0" fontId="50" fillId="7" borderId="0" xfId="0" applyFont="1" applyFill="1" applyAlignment="1" applyProtection="1">
      <alignment horizontal="left"/>
    </xf>
    <xf numFmtId="0" fontId="50" fillId="7" borderId="0" xfId="0" applyFont="1" applyFill="1" applyAlignment="1" applyProtection="1">
      <alignment horizontal="left" wrapText="1"/>
    </xf>
    <xf numFmtId="0" fontId="25" fillId="7" borderId="17" xfId="0" applyFont="1" applyFill="1" applyBorder="1" applyAlignment="1" applyProtection="1">
      <alignment horizontal="center" vertical="center"/>
    </xf>
    <xf numFmtId="0" fontId="45" fillId="0" borderId="2" xfId="0" applyFont="1" applyBorder="1" applyAlignment="1" applyProtection="1">
      <alignment horizontal="left" vertical="top" wrapText="1"/>
    </xf>
    <xf numFmtId="0" fontId="45" fillId="0" borderId="3" xfId="0" applyFont="1" applyBorder="1" applyAlignment="1" applyProtection="1">
      <alignment horizontal="left" vertical="top" wrapText="1"/>
    </xf>
    <xf numFmtId="0" fontId="45" fillId="0" borderId="4" xfId="0" applyFont="1" applyBorder="1" applyAlignment="1" applyProtection="1">
      <alignment horizontal="left" vertical="top" wrapText="1"/>
    </xf>
    <xf numFmtId="0" fontId="0" fillId="0" borderId="2" xfId="0" applyFont="1" applyFill="1" applyBorder="1" applyAlignment="1" applyProtection="1">
      <alignment horizontal="left" vertical="center"/>
      <protection locked="0"/>
    </xf>
    <xf numFmtId="0" fontId="0" fillId="0" borderId="3" xfId="0" applyFont="1" applyFill="1" applyBorder="1" applyAlignment="1" applyProtection="1">
      <alignment horizontal="left" vertical="center"/>
      <protection locked="0"/>
    </xf>
    <xf numFmtId="0" fontId="0" fillId="0" borderId="51" xfId="0" applyFont="1" applyFill="1" applyBorder="1" applyAlignment="1" applyProtection="1">
      <alignment horizontal="left" vertical="center"/>
      <protection locked="0"/>
    </xf>
    <xf numFmtId="0" fontId="0" fillId="0" borderId="2" xfId="0" applyFont="1" applyFill="1" applyBorder="1" applyAlignment="1" applyProtection="1">
      <alignment vertical="center"/>
      <protection locked="0"/>
    </xf>
    <xf numFmtId="0" fontId="0" fillId="0" borderId="3" xfId="0" applyFont="1" applyFill="1" applyBorder="1" applyAlignment="1" applyProtection="1">
      <alignment vertical="center"/>
      <protection locked="0"/>
    </xf>
    <xf numFmtId="0" fontId="0" fillId="0" borderId="51" xfId="0" applyFont="1" applyFill="1" applyBorder="1" applyAlignment="1" applyProtection="1">
      <alignment vertical="center"/>
      <protection locked="0"/>
    </xf>
    <xf numFmtId="0" fontId="0" fillId="0" borderId="30" xfId="0" applyFont="1" applyFill="1" applyBorder="1" applyAlignment="1" applyProtection="1">
      <alignment vertical="center"/>
      <protection locked="0"/>
    </xf>
    <xf numFmtId="0" fontId="0" fillId="0" borderId="32" xfId="0" applyFont="1" applyFill="1" applyBorder="1" applyAlignment="1" applyProtection="1">
      <alignment vertical="center"/>
      <protection locked="0"/>
    </xf>
    <xf numFmtId="0" fontId="0" fillId="0" borderId="53" xfId="0" applyFont="1" applyFill="1" applyBorder="1" applyAlignment="1" applyProtection="1">
      <alignment vertical="center"/>
      <protection locked="0"/>
    </xf>
    <xf numFmtId="0" fontId="34" fillId="15" borderId="59" xfId="0" applyFont="1" applyFill="1" applyBorder="1" applyAlignment="1" applyProtection="1">
      <alignment horizontal="center" vertical="center"/>
    </xf>
    <xf numFmtId="0" fontId="34" fillId="15" borderId="36" xfId="0" applyFont="1" applyFill="1" applyBorder="1" applyAlignment="1" applyProtection="1">
      <alignment horizontal="center" vertical="center"/>
    </xf>
    <xf numFmtId="0" fontId="34" fillId="15" borderId="60" xfId="0" applyFont="1" applyFill="1" applyBorder="1" applyAlignment="1" applyProtection="1">
      <alignment horizontal="center" vertical="center"/>
    </xf>
    <xf numFmtId="0" fontId="35" fillId="5" borderId="46" xfId="0" applyFont="1" applyFill="1" applyBorder="1" applyAlignment="1" applyProtection="1">
      <alignment horizontal="center" vertical="center"/>
    </xf>
    <xf numFmtId="0" fontId="35" fillId="5" borderId="47" xfId="0" applyFont="1" applyFill="1" applyBorder="1" applyAlignment="1" applyProtection="1">
      <alignment horizontal="center" vertical="center"/>
    </xf>
    <xf numFmtId="0" fontId="35" fillId="5" borderId="48" xfId="0" applyFont="1" applyFill="1" applyBorder="1" applyAlignment="1" applyProtection="1">
      <alignment horizontal="center" vertical="center"/>
    </xf>
    <xf numFmtId="0" fontId="37" fillId="9" borderId="8" xfId="0" applyFont="1" applyFill="1" applyBorder="1" applyAlignment="1" applyProtection="1">
      <alignment horizontal="center" vertical="center"/>
    </xf>
    <xf numFmtId="0" fontId="37" fillId="9" borderId="19" xfId="0" applyFont="1" applyFill="1" applyBorder="1" applyAlignment="1" applyProtection="1">
      <alignment horizontal="center" vertical="center"/>
    </xf>
    <xf numFmtId="0" fontId="37" fillId="9" borderId="11" xfId="0" applyFont="1" applyFill="1" applyBorder="1" applyAlignment="1" applyProtection="1">
      <alignment horizontal="center" vertical="center"/>
    </xf>
    <xf numFmtId="0" fontId="0" fillId="7" borderId="1" xfId="0" applyFont="1" applyFill="1" applyBorder="1" applyAlignment="1" applyProtection="1">
      <alignment horizontal="left" vertical="top" wrapText="1"/>
    </xf>
    <xf numFmtId="0" fontId="24" fillId="8" borderId="49" xfId="0" applyFont="1" applyFill="1" applyBorder="1" applyAlignment="1" applyProtection="1">
      <alignment horizontal="left" vertical="top"/>
      <protection locked="0"/>
    </xf>
    <xf numFmtId="0" fontId="24" fillId="8" borderId="42" xfId="0" applyFont="1" applyFill="1" applyBorder="1" applyAlignment="1" applyProtection="1">
      <alignment horizontal="left" vertical="top"/>
      <protection locked="0"/>
    </xf>
    <xf numFmtId="0" fontId="24" fillId="8" borderId="52" xfId="0" applyFont="1" applyFill="1" applyBorder="1" applyAlignment="1" applyProtection="1">
      <alignment horizontal="left" vertical="top"/>
      <protection locked="0"/>
    </xf>
    <xf numFmtId="0" fontId="24" fillId="8" borderId="2" xfId="0" applyFont="1" applyFill="1" applyBorder="1" applyAlignment="1" applyProtection="1">
      <alignment horizontal="left" vertical="top"/>
      <protection locked="0"/>
    </xf>
    <xf numFmtId="0" fontId="24" fillId="8" borderId="3" xfId="0" applyFont="1" applyFill="1" applyBorder="1" applyAlignment="1" applyProtection="1">
      <alignment horizontal="left" vertical="top"/>
      <protection locked="0"/>
    </xf>
    <xf numFmtId="0" fontId="24" fillId="8" borderId="51" xfId="0" applyFont="1" applyFill="1" applyBorder="1" applyAlignment="1" applyProtection="1">
      <alignment horizontal="left" vertical="top"/>
      <protection locked="0"/>
    </xf>
    <xf numFmtId="0" fontId="0" fillId="4" borderId="2" xfId="0" applyFont="1" applyFill="1" applyBorder="1" applyAlignment="1" applyProtection="1">
      <alignment horizontal="left" vertical="top" wrapText="1"/>
      <protection locked="0"/>
    </xf>
    <xf numFmtId="0" fontId="0" fillId="4" borderId="3" xfId="0" applyFont="1" applyFill="1" applyBorder="1" applyAlignment="1" applyProtection="1">
      <alignment horizontal="left" vertical="top" wrapText="1"/>
      <protection locked="0"/>
    </xf>
    <xf numFmtId="0" fontId="0" fillId="4" borderId="4" xfId="0" applyFont="1" applyFill="1" applyBorder="1" applyAlignment="1" applyProtection="1">
      <alignment horizontal="left" vertical="top" wrapText="1"/>
      <protection locked="0"/>
    </xf>
    <xf numFmtId="0" fontId="35" fillId="9" borderId="19" xfId="0" applyFont="1" applyFill="1" applyBorder="1" applyAlignment="1" applyProtection="1">
      <alignment horizontal="center" vertical="center" wrapText="1"/>
    </xf>
    <xf numFmtId="0" fontId="35" fillId="9" borderId="20" xfId="0" applyFont="1" applyFill="1" applyBorder="1" applyAlignment="1" applyProtection="1">
      <alignment horizontal="center" vertical="center" wrapText="1"/>
    </xf>
    <xf numFmtId="0" fontId="24" fillId="8" borderId="55" xfId="0" applyFont="1" applyFill="1" applyBorder="1" applyAlignment="1" applyProtection="1">
      <alignment horizontal="left" vertical="top"/>
      <protection locked="0"/>
    </xf>
    <xf numFmtId="0" fontId="24" fillId="8" borderId="50" xfId="0" applyFont="1" applyFill="1" applyBorder="1" applyAlignment="1" applyProtection="1">
      <alignment horizontal="left" vertical="top"/>
      <protection locked="0"/>
    </xf>
    <xf numFmtId="0" fontId="14" fillId="0" borderId="56" xfId="0" applyFont="1" applyBorder="1" applyAlignment="1" applyProtection="1">
      <alignment horizontal="left" vertical="top" wrapText="1"/>
    </xf>
    <xf numFmtId="0" fontId="14" fillId="0" borderId="3" xfId="0" applyFont="1" applyBorder="1" applyAlignment="1" applyProtection="1">
      <alignment horizontal="left" vertical="top" wrapText="1"/>
    </xf>
    <xf numFmtId="0" fontId="14" fillId="0" borderId="51" xfId="0" applyFont="1" applyBorder="1" applyAlignment="1" applyProtection="1">
      <alignment horizontal="left" vertical="top" wrapText="1"/>
    </xf>
    <xf numFmtId="0" fontId="14" fillId="0" borderId="29" xfId="0" applyFont="1" applyBorder="1" applyAlignment="1" applyProtection="1">
      <alignment horizontal="left" vertical="top" wrapText="1"/>
    </xf>
    <xf numFmtId="0" fontId="14" fillId="0" borderId="32" xfId="0" applyFont="1" applyBorder="1" applyAlignment="1" applyProtection="1">
      <alignment horizontal="left" vertical="top" wrapText="1"/>
    </xf>
    <xf numFmtId="0" fontId="14" fillId="0" borderId="53" xfId="0" applyFont="1" applyBorder="1" applyAlignment="1" applyProtection="1">
      <alignment horizontal="left" vertical="top" wrapText="1"/>
    </xf>
    <xf numFmtId="0" fontId="0" fillId="0" borderId="1" xfId="0" applyFont="1" applyFill="1" applyBorder="1" applyAlignment="1" applyProtection="1">
      <alignment horizontal="center" vertical="top" wrapText="1"/>
    </xf>
    <xf numFmtId="0" fontId="0" fillId="4" borderId="30" xfId="0" applyFont="1" applyFill="1" applyBorder="1" applyAlignment="1" applyProtection="1">
      <alignment horizontal="left" vertical="top" wrapText="1"/>
      <protection locked="0"/>
    </xf>
    <xf numFmtId="0" fontId="0" fillId="4" borderId="32" xfId="0" applyFont="1" applyFill="1" applyBorder="1" applyAlignment="1" applyProtection="1">
      <alignment horizontal="left" vertical="top" wrapText="1"/>
      <protection locked="0"/>
    </xf>
    <xf numFmtId="0" fontId="0" fillId="4" borderId="22" xfId="0" applyFont="1" applyFill="1" applyBorder="1" applyAlignment="1" applyProtection="1">
      <alignment horizontal="left" vertical="top" wrapText="1"/>
      <protection locked="0"/>
    </xf>
    <xf numFmtId="0" fontId="0" fillId="0" borderId="1" xfId="0" applyFont="1" applyFill="1" applyBorder="1" applyAlignment="1" applyProtection="1">
      <alignment vertical="top" wrapText="1"/>
    </xf>
    <xf numFmtId="0" fontId="27" fillId="8" borderId="2" xfId="0" applyFont="1" applyFill="1" applyBorder="1" applyAlignment="1" applyProtection="1">
      <alignment horizontal="left" vertical="top" wrapText="1"/>
    </xf>
    <xf numFmtId="0" fontId="27" fillId="8" borderId="3" xfId="0" applyFont="1" applyFill="1" applyBorder="1" applyAlignment="1" applyProtection="1">
      <alignment horizontal="left" vertical="top" wrapText="1"/>
    </xf>
    <xf numFmtId="0" fontId="27" fillId="8" borderId="4" xfId="0" applyFont="1" applyFill="1" applyBorder="1" applyAlignment="1" applyProtection="1">
      <alignment horizontal="left" vertical="top" wrapText="1"/>
    </xf>
    <xf numFmtId="0" fontId="19" fillId="7" borderId="2" xfId="0" applyFont="1" applyFill="1" applyBorder="1" applyAlignment="1" applyProtection="1">
      <alignment horizontal="center" vertical="center" wrapText="1"/>
    </xf>
    <xf numFmtId="0" fontId="30" fillId="10" borderId="13" xfId="0" applyFont="1" applyFill="1" applyBorder="1" applyAlignment="1" applyProtection="1">
      <alignment horizontal="center" vertical="center" wrapText="1"/>
    </xf>
    <xf numFmtId="0" fontId="30" fillId="9" borderId="13" xfId="0" applyFont="1" applyFill="1" applyBorder="1" applyAlignment="1" applyProtection="1">
      <alignment horizontal="center" vertical="center" wrapText="1"/>
    </xf>
    <xf numFmtId="0" fontId="30" fillId="11" borderId="70" xfId="0" applyFont="1" applyFill="1" applyBorder="1" applyAlignment="1" applyProtection="1">
      <alignment horizontal="center" vertical="center" wrapText="1"/>
    </xf>
    <xf numFmtId="0" fontId="30" fillId="11" borderId="44" xfId="0" applyFont="1" applyFill="1" applyBorder="1" applyAlignment="1" applyProtection="1">
      <alignment horizontal="center" vertical="center" wrapText="1"/>
    </xf>
    <xf numFmtId="0" fontId="39" fillId="7" borderId="63" xfId="0" applyFont="1" applyFill="1" applyBorder="1" applyAlignment="1" applyProtection="1">
      <alignment horizontal="left" vertical="top" wrapText="1"/>
    </xf>
    <xf numFmtId="0" fontId="39" fillId="7" borderId="12" xfId="0" applyFont="1" applyFill="1" applyBorder="1" applyAlignment="1" applyProtection="1">
      <alignment horizontal="left" vertical="top" wrapText="1"/>
    </xf>
    <xf numFmtId="0" fontId="39" fillId="7" borderId="67" xfId="0" applyFont="1" applyFill="1" applyBorder="1" applyAlignment="1" applyProtection="1">
      <alignment horizontal="left" vertical="top" wrapText="1"/>
    </xf>
    <xf numFmtId="0" fontId="35" fillId="5" borderId="59" xfId="0" applyFont="1" applyFill="1" applyBorder="1" applyAlignment="1" applyProtection="1">
      <alignment horizontal="center" vertical="center"/>
    </xf>
    <xf numFmtId="0" fontId="35" fillId="5" borderId="36" xfId="0" applyFont="1" applyFill="1" applyBorder="1" applyAlignment="1" applyProtection="1">
      <alignment horizontal="center" vertical="center"/>
    </xf>
    <xf numFmtId="0" fontId="35" fillId="5" borderId="60" xfId="0" applyFont="1" applyFill="1" applyBorder="1" applyAlignment="1" applyProtection="1">
      <alignment horizontal="center" vertical="center"/>
    </xf>
    <xf numFmtId="0" fontId="37" fillId="9" borderId="49" xfId="0" applyFont="1" applyFill="1" applyBorder="1" applyAlignment="1" applyProtection="1">
      <alignment horizontal="center" vertical="center"/>
    </xf>
    <xf numFmtId="0" fontId="37" fillId="9" borderId="42" xfId="0" applyFont="1" applyFill="1" applyBorder="1" applyAlignment="1" applyProtection="1">
      <alignment horizontal="center" vertical="center"/>
    </xf>
    <xf numFmtId="0" fontId="37" fillId="9" borderId="50" xfId="0" applyFont="1" applyFill="1" applyBorder="1" applyAlignment="1" applyProtection="1">
      <alignment horizontal="center" vertical="center"/>
    </xf>
    <xf numFmtId="0" fontId="0" fillId="7" borderId="2" xfId="0" applyFont="1" applyFill="1" applyBorder="1" applyAlignment="1" applyProtection="1">
      <alignment horizontal="left" vertical="top" wrapText="1"/>
    </xf>
    <xf numFmtId="0" fontId="0" fillId="7" borderId="3" xfId="0" applyFont="1" applyFill="1" applyBorder="1" applyAlignment="1" applyProtection="1">
      <alignment horizontal="left" vertical="top" wrapText="1"/>
    </xf>
    <xf numFmtId="0" fontId="0" fillId="7" borderId="4" xfId="0" applyFont="1" applyFill="1" applyBorder="1" applyAlignment="1" applyProtection="1">
      <alignment horizontal="left" vertical="top" wrapText="1"/>
    </xf>
    <xf numFmtId="0" fontId="50" fillId="7" borderId="0" xfId="0" applyFont="1" applyFill="1" applyAlignment="1" applyProtection="1">
      <alignment horizontal="left" vertical="center" wrapText="1"/>
    </xf>
    <xf numFmtId="0" fontId="0" fillId="0" borderId="30" xfId="0" applyFont="1" applyFill="1" applyBorder="1" applyAlignment="1" applyProtection="1">
      <alignment horizontal="left" vertical="center"/>
      <protection locked="0"/>
    </xf>
    <xf numFmtId="0" fontId="0" fillId="0" borderId="32" xfId="0" applyFont="1" applyFill="1" applyBorder="1" applyAlignment="1" applyProtection="1">
      <alignment horizontal="left" vertical="center"/>
      <protection locked="0"/>
    </xf>
    <xf numFmtId="0" fontId="0" fillId="0" borderId="53" xfId="0" applyFont="1" applyFill="1" applyBorder="1" applyAlignment="1" applyProtection="1">
      <alignment horizontal="left" vertical="center"/>
      <protection locked="0"/>
    </xf>
    <xf numFmtId="0" fontId="0" fillId="7" borderId="0" xfId="0" applyFill="1" applyBorder="1" applyAlignment="1" applyProtection="1">
      <alignment horizontal="center"/>
    </xf>
    <xf numFmtId="0" fontId="34" fillId="2" borderId="59" xfId="0" applyFont="1" applyFill="1" applyBorder="1" applyAlignment="1" applyProtection="1">
      <alignment horizontal="center" vertical="center"/>
    </xf>
    <xf numFmtId="0" fontId="34" fillId="2" borderId="36" xfId="0" applyFont="1" applyFill="1" applyBorder="1" applyAlignment="1" applyProtection="1">
      <alignment horizontal="center" vertical="center"/>
    </xf>
    <xf numFmtId="0" fontId="34" fillId="2" borderId="60" xfId="0" applyFont="1" applyFill="1" applyBorder="1" applyAlignment="1" applyProtection="1">
      <alignment horizontal="center" vertical="center"/>
    </xf>
    <xf numFmtId="0" fontId="0" fillId="0" borderId="1" xfId="0" applyBorder="1" applyAlignment="1" applyProtection="1">
      <alignment vertical="top"/>
    </xf>
    <xf numFmtId="0" fontId="12" fillId="3" borderId="14" xfId="0" applyFont="1" applyFill="1" applyBorder="1" applyAlignment="1" applyProtection="1">
      <alignment horizontal="center" vertical="center" wrapText="1"/>
    </xf>
    <xf numFmtId="0" fontId="12" fillId="3" borderId="15" xfId="0" applyFont="1" applyFill="1" applyBorder="1" applyAlignment="1" applyProtection="1">
      <alignment horizontal="center" vertical="center" wrapText="1"/>
    </xf>
    <xf numFmtId="0" fontId="12" fillId="3" borderId="16" xfId="0" applyFont="1" applyFill="1" applyBorder="1" applyAlignment="1" applyProtection="1">
      <alignment horizontal="center" vertical="center" wrapText="1"/>
    </xf>
    <xf numFmtId="0" fontId="41" fillId="2" borderId="59" xfId="0" applyFont="1" applyFill="1" applyBorder="1" applyAlignment="1" applyProtection="1">
      <alignment horizontal="center" vertical="center"/>
    </xf>
    <xf numFmtId="0" fontId="41" fillId="2" borderId="36" xfId="0" applyFont="1" applyFill="1" applyBorder="1" applyAlignment="1" applyProtection="1">
      <alignment horizontal="center" vertical="center"/>
    </xf>
    <xf numFmtId="0" fontId="41" fillId="2" borderId="60" xfId="0" applyFont="1" applyFill="1" applyBorder="1" applyAlignment="1" applyProtection="1">
      <alignment horizontal="center" vertical="center"/>
    </xf>
    <xf numFmtId="0" fontId="41" fillId="2" borderId="68" xfId="0" applyFont="1" applyFill="1" applyBorder="1" applyAlignment="1" applyProtection="1">
      <alignment horizontal="center" vertical="center"/>
    </xf>
    <xf numFmtId="0" fontId="41" fillId="2" borderId="17" xfId="0" applyFont="1" applyFill="1" applyBorder="1" applyAlignment="1" applyProtection="1">
      <alignment horizontal="center" vertical="center"/>
    </xf>
    <xf numFmtId="0" fontId="41" fillId="2" borderId="21" xfId="0" applyFont="1" applyFill="1" applyBorder="1" applyAlignment="1" applyProtection="1">
      <alignment horizontal="center" vertical="center"/>
    </xf>
    <xf numFmtId="0" fontId="43" fillId="0" borderId="46" xfId="0" applyFont="1" applyFill="1" applyBorder="1" applyAlignment="1" applyProtection="1">
      <alignment horizontal="center" vertical="center" wrapText="1"/>
    </xf>
    <xf numFmtId="0" fontId="44" fillId="0" borderId="47" xfId="0" applyFont="1" applyFill="1" applyBorder="1" applyAlignment="1" applyProtection="1">
      <alignment horizontal="center" vertical="center" wrapText="1"/>
    </xf>
    <xf numFmtId="0" fontId="44" fillId="0" borderId="48" xfId="0" applyFont="1" applyFill="1" applyBorder="1" applyAlignment="1" applyProtection="1">
      <alignment horizontal="center" vertical="center" wrapText="1"/>
    </xf>
  </cellXfs>
  <cellStyles count="3">
    <cellStyle name="Hyperlink" xfId="2" builtinId="8"/>
    <cellStyle name="Normal" xfId="0" builtinId="0"/>
    <cellStyle name="Percent" xfId="1" builtinId="5"/>
  </cellStyles>
  <dxfs count="204">
    <dxf>
      <fill>
        <patternFill>
          <bgColor rgb="FFFF0000"/>
        </patternFill>
      </fill>
    </dxf>
    <dxf>
      <fill>
        <patternFill>
          <bgColor rgb="FFFFC000"/>
        </patternFill>
      </fill>
    </dxf>
    <dxf>
      <fill>
        <patternFill>
          <bgColor rgb="FF00B050"/>
        </patternFill>
      </fill>
    </dxf>
    <dxf>
      <font>
        <b/>
        <i/>
        <color rgb="FFFF0000"/>
      </font>
    </dxf>
    <dxf>
      <font>
        <b/>
        <i/>
        <color rgb="FFFF0000"/>
      </font>
    </dxf>
    <dxf>
      <font>
        <b/>
        <i/>
        <color rgb="FF00B050"/>
      </font>
    </dxf>
    <dxf>
      <font>
        <b/>
        <i/>
        <color rgb="FFFF0000"/>
      </font>
    </dxf>
    <dxf>
      <font>
        <b/>
        <i/>
        <color rgb="FFFF0000"/>
      </font>
    </dxf>
    <dxf>
      <font>
        <b/>
        <i/>
        <color rgb="FF00B050"/>
      </font>
    </dxf>
    <dxf>
      <font>
        <b/>
        <i/>
        <color rgb="FFFF0000"/>
      </font>
    </dxf>
    <dxf>
      <font>
        <b/>
        <i/>
        <color rgb="FF00B050"/>
      </font>
    </dxf>
    <dxf>
      <font>
        <b/>
        <i/>
        <color rgb="FFFF0000"/>
      </font>
    </dxf>
    <dxf>
      <font>
        <b/>
        <i/>
        <color rgb="FF00B050"/>
      </font>
    </dxf>
    <dxf>
      <font>
        <b/>
        <i/>
        <color rgb="FFFF0000"/>
      </font>
    </dxf>
    <dxf>
      <font>
        <b/>
        <i/>
        <color rgb="FF00B050"/>
      </font>
    </dxf>
    <dxf>
      <font>
        <b/>
        <i/>
        <color rgb="FFFF0000"/>
      </font>
    </dxf>
    <dxf>
      <font>
        <b/>
        <i/>
        <color rgb="FF00B050"/>
      </font>
    </dxf>
    <dxf>
      <font>
        <b/>
        <i/>
        <color rgb="FFFF0000"/>
      </font>
    </dxf>
    <dxf>
      <font>
        <b/>
        <i/>
        <color rgb="FF00B050"/>
      </font>
    </dxf>
    <dxf>
      <font>
        <b/>
        <i/>
        <color rgb="FFFF0000"/>
      </font>
    </dxf>
    <dxf>
      <font>
        <b/>
        <i/>
        <color rgb="FF00B050"/>
      </font>
    </dxf>
    <dxf>
      <font>
        <b/>
        <i/>
        <color rgb="FFFF0000"/>
      </font>
    </dxf>
    <dxf>
      <font>
        <b/>
        <i/>
        <color rgb="FF00B050"/>
      </font>
    </dxf>
    <dxf>
      <font>
        <b/>
        <i/>
        <color rgb="FFFF0000"/>
      </font>
    </dxf>
    <dxf>
      <font>
        <b/>
        <i/>
        <color rgb="FF00B050"/>
      </font>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FF0000"/>
        </patternFill>
      </fill>
    </dxf>
    <dxf>
      <fill>
        <patternFill>
          <bgColor rgb="FF92D050"/>
        </patternFill>
      </fill>
    </dxf>
    <dxf>
      <font>
        <color auto="1"/>
      </font>
    </dxf>
    <dxf>
      <font>
        <color rgb="FF9C0006"/>
      </font>
      <fill>
        <patternFill>
          <bgColor rgb="FFFFC7CE"/>
        </patternFill>
      </fill>
    </dxf>
    <dxf>
      <fill>
        <patternFill>
          <bgColor rgb="FF92D050"/>
        </patternFill>
      </fill>
    </dxf>
    <dxf>
      <fill>
        <patternFill>
          <bgColor rgb="FFFF0000"/>
        </patternFill>
      </fill>
    </dxf>
    <dxf>
      <fill>
        <patternFill>
          <bgColor rgb="FF92D050"/>
        </patternFill>
      </fill>
    </dxf>
    <dxf>
      <font>
        <color auto="1"/>
      </font>
    </dxf>
    <dxf>
      <font>
        <color rgb="FF9C0006"/>
      </font>
      <fill>
        <patternFill>
          <bgColor rgb="FFFFC7CE"/>
        </patternFill>
      </fill>
    </dxf>
    <dxf>
      <fill>
        <patternFill>
          <bgColor rgb="FF92D050"/>
        </patternFill>
      </fill>
    </dxf>
    <dxf>
      <fill>
        <patternFill>
          <bgColor rgb="FFFF0000"/>
        </patternFill>
      </fill>
    </dxf>
    <dxf>
      <fill>
        <patternFill>
          <bgColor rgb="FF92D050"/>
        </patternFill>
      </fill>
    </dxf>
    <dxf>
      <font>
        <color auto="1"/>
      </font>
    </dxf>
    <dxf>
      <fill>
        <patternFill>
          <bgColor theme="9"/>
        </patternFill>
      </fill>
    </dxf>
    <dxf>
      <fill>
        <patternFill>
          <bgColor theme="9"/>
        </patternFill>
      </fill>
    </dxf>
    <dxf>
      <fill>
        <patternFill>
          <bgColor theme="9"/>
        </patternFill>
      </fill>
    </dxf>
    <dxf>
      <fill>
        <patternFill>
          <bgColor theme="9"/>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C000"/>
        </patternFill>
      </fill>
    </dxf>
    <dxf>
      <fill>
        <patternFill>
          <bgColor rgb="FFFF0000"/>
        </patternFill>
      </fill>
    </dxf>
    <dxf>
      <font>
        <color auto="1"/>
      </font>
      <fill>
        <patternFill>
          <bgColor rgb="FFFFC000"/>
        </patternFill>
      </fill>
    </dxf>
    <dxf>
      <fill>
        <patternFill>
          <bgColor rgb="FFFFC000"/>
        </patternFill>
      </fill>
    </dxf>
    <dxf>
      <font>
        <color auto="1"/>
      </font>
      <fill>
        <patternFill>
          <bgColor rgb="FFFFC000"/>
        </patternFill>
      </fill>
    </dxf>
    <dxf>
      <fill>
        <patternFill>
          <bgColor rgb="FFFFC000"/>
        </patternFill>
      </fill>
    </dxf>
    <dxf>
      <font>
        <color rgb="FF9C5700"/>
      </font>
      <fill>
        <patternFill>
          <bgColor rgb="FFFFEB9C"/>
        </patternFill>
      </fill>
    </dxf>
    <dxf>
      <font>
        <color auto="1"/>
      </font>
      <fill>
        <patternFill>
          <bgColor rgb="FFFFC000"/>
        </patternFill>
      </fill>
    </dxf>
    <dxf>
      <fill>
        <patternFill>
          <bgColor rgb="FFFFC000"/>
        </patternFill>
      </fill>
    </dxf>
    <dxf>
      <font>
        <color rgb="FF9C5700"/>
      </font>
      <fill>
        <patternFill>
          <bgColor rgb="FFFFEB9C"/>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FFC000"/>
        </patternFill>
      </fill>
    </dxf>
    <dxf>
      <fill>
        <patternFill>
          <bgColor rgb="FFFF0000"/>
        </patternFill>
      </fill>
    </dxf>
    <dxf>
      <font>
        <color auto="1"/>
      </font>
      <fill>
        <patternFill>
          <bgColor rgb="FFFF0000"/>
        </patternFill>
      </fill>
    </dxf>
    <dxf>
      <font>
        <color rgb="FF9C5700"/>
      </font>
      <fill>
        <patternFill>
          <bgColor rgb="FFFFEB9C"/>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theme="0" tint="-0.14996795556505021"/>
        </patternFill>
      </fill>
    </dxf>
    <dxf>
      <fill>
        <patternFill>
          <bgColor theme="0" tint="-0.34998626667073579"/>
        </patternFill>
      </fill>
    </dxf>
    <dxf>
      <fill>
        <patternFill>
          <bgColor theme="0" tint="-0.24994659260841701"/>
        </patternFill>
      </fill>
    </dxf>
    <dxf>
      <fill>
        <patternFill>
          <bgColor rgb="FF92D050"/>
        </patternFill>
      </fill>
    </dxf>
    <dxf>
      <fill>
        <patternFill>
          <bgColor rgb="FFFF0000"/>
        </patternFill>
      </fill>
    </dxf>
    <dxf>
      <fill>
        <patternFill>
          <bgColor theme="0" tint="-0.14996795556505021"/>
        </patternFill>
      </fill>
    </dxf>
    <dxf>
      <fill>
        <patternFill>
          <bgColor theme="0" tint="-0.34998626667073579"/>
        </patternFill>
      </fill>
    </dxf>
    <dxf>
      <fill>
        <patternFill>
          <bgColor theme="0" tint="-0.24994659260841701"/>
        </patternFill>
      </fill>
    </dxf>
    <dxf>
      <fill>
        <patternFill>
          <bgColor rgb="FF92D050"/>
        </patternFill>
      </fill>
    </dxf>
    <dxf>
      <fill>
        <patternFill>
          <bgColor rgb="FFFF0000"/>
        </patternFill>
      </fill>
    </dxf>
    <dxf>
      <fill>
        <patternFill>
          <bgColor theme="0" tint="-0.14996795556505021"/>
        </patternFill>
      </fill>
    </dxf>
    <dxf>
      <fill>
        <patternFill>
          <bgColor theme="0" tint="-0.34998626667073579"/>
        </patternFill>
      </fill>
    </dxf>
    <dxf>
      <fill>
        <patternFill>
          <bgColor theme="0" tint="-0.24994659260841701"/>
        </patternFill>
      </fill>
    </dxf>
    <dxf>
      <fill>
        <patternFill>
          <bgColor rgb="FF92D050"/>
        </patternFill>
      </fill>
    </dxf>
    <dxf>
      <fill>
        <patternFill>
          <bgColor rgb="FFFF0000"/>
        </patternFill>
      </fill>
    </dxf>
    <dxf>
      <fill>
        <patternFill>
          <bgColor theme="0" tint="-0.14996795556505021"/>
        </patternFill>
      </fill>
    </dxf>
    <dxf>
      <fill>
        <patternFill>
          <bgColor theme="0" tint="-0.34998626667073579"/>
        </patternFill>
      </fill>
    </dxf>
    <dxf>
      <fill>
        <patternFill>
          <bgColor theme="0" tint="-0.24994659260841701"/>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D9D9D9"/>
      <color rgb="FFFABA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nl-BE"/>
              <a:t>Spreiding van de gecombineerde</a:t>
            </a:r>
            <a:r>
              <a:rPr lang="nl-BE" baseline="0"/>
              <a:t> risico's "Kenmerken van de cliënten"</a:t>
            </a:r>
            <a:endParaRPr lang="nl-BE"/>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plotArea>
      <c:layout/>
      <c:pieChart>
        <c:varyColors val="1"/>
        <c:ser>
          <c:idx val="1"/>
          <c:order val="0"/>
          <c:dPt>
            <c:idx val="0"/>
            <c:bubble3D val="0"/>
            <c:spPr>
              <a:solidFill>
                <a:srgbClr val="00B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3-B980-4DE8-A581-20E93B7577E0}"/>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4-B980-4DE8-A581-20E93B7577E0}"/>
              </c:ext>
            </c:extLst>
          </c:dPt>
          <c:dPt>
            <c:idx val="2"/>
            <c:bubble3D val="0"/>
            <c:spPr>
              <a:solidFill>
                <a:srgbClr val="FF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5-B980-4DE8-A581-20E93B7577E0}"/>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6-B980-4DE8-A581-20E93B7577E0}"/>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ctr"/>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'Algemene risicobeoordeling'!$AK$43:$AN$43</c:f>
              <c:strCache>
                <c:ptCount val="4"/>
                <c:pt idx="0">
                  <c:v>Laag</c:v>
                </c:pt>
                <c:pt idx="1">
                  <c:v>Standaard</c:v>
                </c:pt>
                <c:pt idx="2">
                  <c:v>Hoog</c:v>
                </c:pt>
                <c:pt idx="3">
                  <c:v>Niet-beoordeeld</c:v>
                </c:pt>
              </c:strCache>
            </c:strRef>
          </c:cat>
          <c:val>
            <c:numRef>
              <c:f>'Algemene risicobeoordeling'!$AK$44:$AN$44</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2-B980-4DE8-A581-20E93B7577E0}"/>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nl-BE"/>
              <a:t>Risicofactor "Landen of geografische gebieden</a:t>
            </a:r>
            <a:r>
              <a:rPr lang="nl-BE" baseline="0"/>
              <a:t>"</a:t>
            </a:r>
            <a:endParaRPr lang="nl-BE"/>
          </a:p>
        </c:rich>
      </c:tx>
      <c:layout>
        <c:manualLayout>
          <c:xMode val="edge"/>
          <c:yMode val="edge"/>
          <c:x val="0.1480824448794846"/>
          <c:y val="4.2147400854969062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plotArea>
      <c:layout/>
      <c:barChart>
        <c:barDir val="bar"/>
        <c:grouping val="clustered"/>
        <c:varyColors val="0"/>
        <c:ser>
          <c:idx val="0"/>
          <c:order val="0"/>
          <c:tx>
            <c:strRef>
              <c:f>'Algemene risicobeoordeling'!$AI$101</c:f>
              <c:strCache>
                <c:ptCount val="1"/>
                <c:pt idx="0">
                  <c:v>Relevant</c:v>
                </c:pt>
              </c:strCache>
            </c:strRef>
          </c:tx>
          <c:spPr>
            <a:solidFill>
              <a:srgbClr val="FF0000">
                <a:alpha val="85000"/>
              </a:srgbClr>
            </a:solidFill>
            <a:ln w="9525" cap="flat" cmpd="sng" algn="ctr">
              <a:solidFill>
                <a:schemeClr val="lt1">
                  <a:alpha val="50000"/>
                </a:schemeClr>
              </a:solidFill>
              <a:round/>
            </a:ln>
            <a:effectLst/>
          </c:spPr>
          <c:invertIfNegative val="0"/>
          <c:dPt>
            <c:idx val="0"/>
            <c:invertIfNegative val="0"/>
            <c:bubble3D val="0"/>
            <c:spPr>
              <a:solidFill>
                <a:srgbClr val="00B050">
                  <a:alpha val="85000"/>
                </a:srgbClr>
              </a:solidFill>
              <a:ln w="9525" cap="flat" cmpd="sng" algn="ctr">
                <a:solidFill>
                  <a:schemeClr val="lt1">
                    <a:alpha val="50000"/>
                  </a:schemeClr>
                </a:solidFill>
                <a:round/>
              </a:ln>
              <a:effectLst/>
            </c:spPr>
            <c:extLst>
              <c:ext xmlns:c16="http://schemas.microsoft.com/office/drawing/2014/chart" uri="{C3380CC4-5D6E-409C-BE32-E72D297353CC}">
                <c16:uniqueId val="{00000002-8493-475A-81E1-3D2C1989E262}"/>
              </c:ext>
            </c:extLst>
          </c:dPt>
          <c:dPt>
            <c:idx val="1"/>
            <c:invertIfNegative val="0"/>
            <c:bubble3D val="0"/>
            <c:spPr>
              <a:solidFill>
                <a:srgbClr val="00B050">
                  <a:alpha val="85000"/>
                </a:srgbClr>
              </a:solidFill>
              <a:ln w="9525" cap="flat" cmpd="sng" algn="ctr">
                <a:solidFill>
                  <a:schemeClr val="lt1">
                    <a:alpha val="50000"/>
                  </a:schemeClr>
                </a:solidFill>
                <a:round/>
              </a:ln>
              <a:effectLst/>
            </c:spPr>
            <c:extLst>
              <c:ext xmlns:c16="http://schemas.microsoft.com/office/drawing/2014/chart" uri="{C3380CC4-5D6E-409C-BE32-E72D297353CC}">
                <c16:uniqueId val="{00000004-8493-475A-81E1-3D2C1989E262}"/>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'Algemene risicobeoordeling'!$AJ$100:$AK$100</c:f>
              <c:strCache>
                <c:ptCount val="2"/>
                <c:pt idx="0">
                  <c:v>FACTOREN DIE HET RISICO VERHOGEN</c:v>
                </c:pt>
                <c:pt idx="1">
                  <c:v>FACTOREN DIE HET RISICO VERLAGEN</c:v>
                </c:pt>
              </c:strCache>
            </c:strRef>
          </c:cat>
          <c:val>
            <c:numRef>
              <c:f>'Algemene risicobeoordeling'!$AJ$101:$AK$101</c:f>
              <c:numCache>
                <c:formatCode>General</c:formatCode>
                <c:ptCount val="2"/>
                <c:pt idx="0">
                  <c:v>0</c:v>
                </c:pt>
                <c:pt idx="1">
                  <c:v>0</c:v>
                </c:pt>
              </c:numCache>
            </c:numRef>
          </c:val>
          <c:extLst>
            <c:ext xmlns:c16="http://schemas.microsoft.com/office/drawing/2014/chart" uri="{C3380CC4-5D6E-409C-BE32-E72D297353CC}">
              <c16:uniqueId val="{00000005-8493-475A-81E1-3D2C1989E262}"/>
            </c:ext>
          </c:extLst>
        </c:ser>
        <c:ser>
          <c:idx val="1"/>
          <c:order val="1"/>
          <c:tx>
            <c:strRef>
              <c:f>'Algemene risicobeoordeling'!$AI$102</c:f>
              <c:strCache>
                <c:ptCount val="1"/>
                <c:pt idx="0">
                  <c:v>Niet relevant</c:v>
                </c:pt>
              </c:strCache>
            </c:strRef>
          </c:tx>
          <c:spPr>
            <a:solidFill>
              <a:schemeClr val="bg1">
                <a:lumMod val="5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'Algemene risicobeoordeling'!$AJ$100:$AK$100</c:f>
              <c:strCache>
                <c:ptCount val="2"/>
                <c:pt idx="0">
                  <c:v>FACTOREN DIE HET RISICO VERHOGEN</c:v>
                </c:pt>
                <c:pt idx="1">
                  <c:v>FACTOREN DIE HET RISICO VERLAGEN</c:v>
                </c:pt>
              </c:strCache>
            </c:strRef>
          </c:cat>
          <c:val>
            <c:numRef>
              <c:f>'Algemene risicobeoordeling'!$AJ$102:$AK$102</c:f>
              <c:numCache>
                <c:formatCode>General</c:formatCode>
                <c:ptCount val="2"/>
                <c:pt idx="0">
                  <c:v>0</c:v>
                </c:pt>
                <c:pt idx="1">
                  <c:v>0</c:v>
                </c:pt>
              </c:numCache>
            </c:numRef>
          </c:val>
          <c:extLst>
            <c:ext xmlns:c16="http://schemas.microsoft.com/office/drawing/2014/chart" uri="{C3380CC4-5D6E-409C-BE32-E72D297353CC}">
              <c16:uniqueId val="{00000006-01DE-4AAE-8FD3-74884F95A5A7}"/>
            </c:ext>
          </c:extLst>
        </c:ser>
        <c:dLbls>
          <c:dLblPos val="inEnd"/>
          <c:showLegendKey val="0"/>
          <c:showVal val="1"/>
          <c:showCatName val="0"/>
          <c:showSerName val="0"/>
          <c:showPercent val="0"/>
          <c:showBubbleSize val="0"/>
        </c:dLbls>
        <c:gapWidth val="65"/>
        <c:axId val="517865704"/>
        <c:axId val="517865312"/>
      </c:barChart>
      <c:catAx>
        <c:axId val="51786570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fr-FR"/>
          </a:p>
        </c:txPr>
        <c:crossAx val="517865312"/>
        <c:crosses val="autoZero"/>
        <c:auto val="1"/>
        <c:lblAlgn val="ctr"/>
        <c:lblOffset val="100"/>
        <c:noMultiLvlLbl val="0"/>
      </c:catAx>
      <c:valAx>
        <c:axId val="51786531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crossAx val="51786570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fr-FR"/>
          </a:p>
        </c:txPr>
      </c:dTable>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nl-BE"/>
              <a:t>Spreiding</a:t>
            </a:r>
            <a:r>
              <a:rPr lang="nl-BE" baseline="0"/>
              <a:t> van de gecombineerde risico's "Geografisch gebied"</a:t>
            </a:r>
            <a:endParaRPr lang="nl-BE"/>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plotArea>
      <c:layout/>
      <c:pieChart>
        <c:varyColors val="1"/>
        <c:ser>
          <c:idx val="1"/>
          <c:order val="0"/>
          <c:dPt>
            <c:idx val="0"/>
            <c:bubble3D val="0"/>
            <c:spPr>
              <a:solidFill>
                <a:srgbClr val="00B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3-883D-40D9-835E-07BCE63A6E8B}"/>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4-883D-40D9-835E-07BCE63A6E8B}"/>
              </c:ext>
            </c:extLst>
          </c:dPt>
          <c:dPt>
            <c:idx val="2"/>
            <c:bubble3D val="0"/>
            <c:spPr>
              <a:solidFill>
                <a:srgbClr val="FF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5-883D-40D9-835E-07BCE63A6E8B}"/>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6-883D-40D9-835E-07BCE63A6E8B}"/>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ctr"/>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'Algemene risicobeoordeling'!$AK$111:$AN$111</c:f>
              <c:strCache>
                <c:ptCount val="4"/>
                <c:pt idx="0">
                  <c:v>Laag</c:v>
                </c:pt>
                <c:pt idx="1">
                  <c:v>Standaard</c:v>
                </c:pt>
                <c:pt idx="2">
                  <c:v>Hoog</c:v>
                </c:pt>
                <c:pt idx="3">
                  <c:v>Niet-beoordeeld</c:v>
                </c:pt>
              </c:strCache>
            </c:strRef>
          </c:cat>
          <c:val>
            <c:numRef>
              <c:f>'Algemene risicobeoordeling'!$AK$112:$AN$112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2-883D-40D9-835E-07BCE63A6E8B}"/>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nl-BE"/>
              <a:t>Risicofactor</a:t>
            </a:r>
            <a:r>
              <a:rPr lang="nl-BE" baseline="0"/>
              <a:t> "Kenmerken van de cliënten"</a:t>
            </a:r>
            <a:endParaRPr lang="nl-BE"/>
          </a:p>
        </c:rich>
      </c:tx>
      <c:layout>
        <c:manualLayout>
          <c:xMode val="edge"/>
          <c:yMode val="edge"/>
          <c:x val="0.1480824448794846"/>
          <c:y val="4.2147400854969062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plotArea>
      <c:layout/>
      <c:barChart>
        <c:barDir val="bar"/>
        <c:grouping val="clustered"/>
        <c:varyColors val="0"/>
        <c:ser>
          <c:idx val="0"/>
          <c:order val="0"/>
          <c:tx>
            <c:strRef>
              <c:f>'Algemene risicobeoordeling'!$AI$13</c:f>
              <c:strCache>
                <c:ptCount val="1"/>
                <c:pt idx="0">
                  <c:v>Relevant</c:v>
                </c:pt>
              </c:strCache>
            </c:strRef>
          </c:tx>
          <c:spPr>
            <a:solidFill>
              <a:schemeClr val="accent1">
                <a:alpha val="85000"/>
              </a:schemeClr>
            </a:solidFill>
            <a:ln w="9525" cap="flat" cmpd="sng" algn="ctr">
              <a:solidFill>
                <a:srgbClr val="FF0000">
                  <a:alpha val="50000"/>
                </a:srgbClr>
              </a:solidFill>
              <a:round/>
            </a:ln>
            <a:effectLst/>
          </c:spPr>
          <c:invertIfNegative val="0"/>
          <c:dPt>
            <c:idx val="0"/>
            <c:invertIfNegative val="0"/>
            <c:bubble3D val="0"/>
            <c:spPr>
              <a:solidFill>
                <a:srgbClr val="FF0000">
                  <a:alpha val="85000"/>
                </a:srgbClr>
              </a:solidFill>
              <a:ln w="9525" cap="flat" cmpd="sng" algn="ctr">
                <a:solidFill>
                  <a:srgbClr val="FF0000">
                    <a:alpha val="50000"/>
                  </a:srgbClr>
                </a:solidFill>
                <a:round/>
              </a:ln>
              <a:effectLst/>
            </c:spPr>
            <c:extLst>
              <c:ext xmlns:c16="http://schemas.microsoft.com/office/drawing/2014/chart" uri="{C3380CC4-5D6E-409C-BE32-E72D297353CC}">
                <c16:uniqueId val="{00000007-2876-47E0-A4E1-3C842D125F83}"/>
              </c:ext>
            </c:extLst>
          </c:dPt>
          <c:dPt>
            <c:idx val="1"/>
            <c:invertIfNegative val="0"/>
            <c:bubble3D val="0"/>
            <c:spPr>
              <a:solidFill>
                <a:srgbClr val="00B050">
                  <a:alpha val="85000"/>
                </a:srgbClr>
              </a:solidFill>
              <a:ln w="9525" cap="flat" cmpd="sng" algn="ctr">
                <a:solidFill>
                  <a:srgbClr val="00B050">
                    <a:alpha val="50000"/>
                  </a:srgbClr>
                </a:solidFill>
                <a:round/>
              </a:ln>
              <a:effectLst/>
            </c:spPr>
            <c:extLst>
              <c:ext xmlns:c16="http://schemas.microsoft.com/office/drawing/2014/chart" uri="{C3380CC4-5D6E-409C-BE32-E72D297353CC}">
                <c16:uniqueId val="{00000006-2876-47E0-A4E1-3C842D125F8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'Algemene risicobeoordeling'!$AJ$12:$AK$12</c:f>
              <c:strCache>
                <c:ptCount val="2"/>
                <c:pt idx="0">
                  <c:v>FACTOREN DIE HET RISICO VERHOGEN</c:v>
                </c:pt>
                <c:pt idx="1">
                  <c:v>FACTOREN DIE HET RISICO VERLAGEN</c:v>
                </c:pt>
              </c:strCache>
            </c:strRef>
          </c:cat>
          <c:val>
            <c:numRef>
              <c:f>'Algemene risicobeoordeling'!$AJ$13:$AK$13</c:f>
              <c:numCache>
                <c:formatCode>General</c:formatCode>
                <c:ptCount val="2"/>
                <c:pt idx="0">
                  <c:v>0</c:v>
                </c:pt>
                <c:pt idx="1">
                  <c:v>0</c:v>
                </c:pt>
              </c:numCache>
            </c:numRef>
          </c:val>
          <c:extLst>
            <c:ext xmlns:c16="http://schemas.microsoft.com/office/drawing/2014/chart" uri="{C3380CC4-5D6E-409C-BE32-E72D297353CC}">
              <c16:uniqueId val="{00000001-2876-47E0-A4E1-3C842D125F83}"/>
            </c:ext>
          </c:extLst>
        </c:ser>
        <c:ser>
          <c:idx val="1"/>
          <c:order val="1"/>
          <c:tx>
            <c:strRef>
              <c:f>'Algemene risicobeoordeling'!$AI$14</c:f>
              <c:strCache>
                <c:ptCount val="1"/>
                <c:pt idx="0">
                  <c:v>Niet relevant</c:v>
                </c:pt>
              </c:strCache>
            </c:strRef>
          </c:tx>
          <c:spPr>
            <a:solidFill>
              <a:srgbClr val="FF0000">
                <a:alpha val="85000"/>
              </a:srgbClr>
            </a:solidFill>
            <a:ln w="9525" cap="flat" cmpd="sng" algn="ctr">
              <a:solidFill>
                <a:schemeClr val="lt1">
                  <a:alpha val="50000"/>
                </a:schemeClr>
              </a:solidFill>
              <a:round/>
            </a:ln>
            <a:effectLst/>
          </c:spPr>
          <c:invertIfNegative val="0"/>
          <c:dPt>
            <c:idx val="0"/>
            <c:invertIfNegative val="0"/>
            <c:bubble3D val="0"/>
            <c:spPr>
              <a:solidFill>
                <a:schemeClr val="bg1">
                  <a:lumMod val="5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8-2876-47E0-A4E1-3C842D125F83}"/>
              </c:ext>
            </c:extLst>
          </c:dPt>
          <c:dPt>
            <c:idx val="1"/>
            <c:invertIfNegative val="0"/>
            <c:bubble3D val="0"/>
            <c:spPr>
              <a:solidFill>
                <a:schemeClr val="bg1">
                  <a:lumMod val="5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6-1CEA-4FFB-A798-F91DD75D858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'Algemene risicobeoordeling'!$AJ$12:$AK$12</c:f>
              <c:strCache>
                <c:ptCount val="2"/>
                <c:pt idx="0">
                  <c:v>FACTOREN DIE HET RISICO VERHOGEN</c:v>
                </c:pt>
                <c:pt idx="1">
                  <c:v>FACTOREN DIE HET RISICO VERLAGEN</c:v>
                </c:pt>
              </c:strCache>
            </c:strRef>
          </c:cat>
          <c:val>
            <c:numRef>
              <c:f>'Algemene risicobeoordeling'!$AJ$14:$AK$14</c:f>
              <c:numCache>
                <c:formatCode>General</c:formatCode>
                <c:ptCount val="2"/>
                <c:pt idx="0">
                  <c:v>0</c:v>
                </c:pt>
                <c:pt idx="1">
                  <c:v>0</c:v>
                </c:pt>
              </c:numCache>
            </c:numRef>
          </c:val>
          <c:extLst>
            <c:ext xmlns:c16="http://schemas.microsoft.com/office/drawing/2014/chart" uri="{C3380CC4-5D6E-409C-BE32-E72D297353CC}">
              <c16:uniqueId val="{00000003-2876-47E0-A4E1-3C842D125F83}"/>
            </c:ext>
          </c:extLst>
        </c:ser>
        <c:dLbls>
          <c:dLblPos val="inEnd"/>
          <c:showLegendKey val="0"/>
          <c:showVal val="1"/>
          <c:showCatName val="0"/>
          <c:showSerName val="0"/>
          <c:showPercent val="0"/>
          <c:showBubbleSize val="0"/>
        </c:dLbls>
        <c:gapWidth val="65"/>
        <c:axId val="517865704"/>
        <c:axId val="517865312"/>
      </c:barChart>
      <c:catAx>
        <c:axId val="51786570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fr-FR"/>
          </a:p>
        </c:txPr>
        <c:crossAx val="517865312"/>
        <c:crosses val="autoZero"/>
        <c:auto val="1"/>
        <c:lblAlgn val="ctr"/>
        <c:lblOffset val="100"/>
        <c:noMultiLvlLbl val="0"/>
      </c:catAx>
      <c:valAx>
        <c:axId val="51786531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crossAx val="51786570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fr-FR"/>
          </a:p>
        </c:txPr>
      </c:dTable>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nl-BE"/>
              <a:t>Risicofactor </a:t>
            </a:r>
            <a:r>
              <a:rPr lang="nl-BE" baseline="0"/>
              <a:t>"Distributiekanalen"</a:t>
            </a:r>
            <a:endParaRPr lang="nl-BE"/>
          </a:p>
        </c:rich>
      </c:tx>
      <c:layout>
        <c:manualLayout>
          <c:xMode val="edge"/>
          <c:yMode val="edge"/>
          <c:x val="0.1480824448794846"/>
          <c:y val="4.2147400854969062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plotArea>
      <c:layout/>
      <c:barChart>
        <c:barDir val="bar"/>
        <c:grouping val="clustered"/>
        <c:varyColors val="0"/>
        <c:ser>
          <c:idx val="0"/>
          <c:order val="0"/>
          <c:tx>
            <c:strRef>
              <c:f>'Algemene risicobeoordeling'!$AI$139</c:f>
              <c:strCache>
                <c:ptCount val="1"/>
                <c:pt idx="0">
                  <c:v>Relevant</c:v>
                </c:pt>
              </c:strCache>
            </c:strRef>
          </c:tx>
          <c:spPr>
            <a:solidFill>
              <a:srgbClr val="FF0000">
                <a:alpha val="85000"/>
              </a:srgbClr>
            </a:solidFill>
            <a:ln w="9525" cap="flat" cmpd="sng" algn="ctr">
              <a:solidFill>
                <a:schemeClr val="lt1">
                  <a:alpha val="50000"/>
                </a:schemeClr>
              </a:solidFill>
              <a:round/>
            </a:ln>
            <a:effectLst/>
          </c:spPr>
          <c:invertIfNegative val="0"/>
          <c:dPt>
            <c:idx val="0"/>
            <c:invertIfNegative val="0"/>
            <c:bubble3D val="0"/>
            <c:spPr>
              <a:solidFill>
                <a:srgbClr val="00B050">
                  <a:alpha val="85000"/>
                </a:srgbClr>
              </a:solidFill>
              <a:ln w="9525" cap="flat" cmpd="sng" algn="ctr">
                <a:solidFill>
                  <a:schemeClr val="lt1">
                    <a:alpha val="50000"/>
                  </a:schemeClr>
                </a:solidFill>
                <a:round/>
              </a:ln>
              <a:effectLst/>
            </c:spPr>
            <c:extLst>
              <c:ext xmlns:c16="http://schemas.microsoft.com/office/drawing/2014/chart" uri="{C3380CC4-5D6E-409C-BE32-E72D297353CC}">
                <c16:uniqueId val="{00000002-FE73-405E-AD0D-D00CFBA9521E}"/>
              </c:ext>
            </c:extLst>
          </c:dPt>
          <c:dPt>
            <c:idx val="1"/>
            <c:invertIfNegative val="0"/>
            <c:bubble3D val="0"/>
            <c:spPr>
              <a:solidFill>
                <a:srgbClr val="00B050">
                  <a:alpha val="85000"/>
                </a:srgbClr>
              </a:solidFill>
              <a:ln w="9525" cap="flat" cmpd="sng" algn="ctr">
                <a:solidFill>
                  <a:schemeClr val="lt1">
                    <a:alpha val="50000"/>
                  </a:schemeClr>
                </a:solidFill>
                <a:round/>
              </a:ln>
              <a:effectLst/>
            </c:spPr>
            <c:extLst>
              <c:ext xmlns:c16="http://schemas.microsoft.com/office/drawing/2014/chart" uri="{C3380CC4-5D6E-409C-BE32-E72D297353CC}">
                <c16:uniqueId val="{00000002-DA39-43C2-9840-61B7D87DF41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'Algemene risicobeoordeling'!$AJ$137:$AK$138</c:f>
              <c:strCache>
                <c:ptCount val="2"/>
                <c:pt idx="0">
                  <c:v>FACTOREN DIE HET RISICO VERHOGEN</c:v>
                </c:pt>
                <c:pt idx="1">
                  <c:v>FACTOREN DIE HET RISICO VERLAGEN</c:v>
                </c:pt>
              </c:strCache>
            </c:strRef>
          </c:cat>
          <c:val>
            <c:numRef>
              <c:f>'Algemene risicobeoordeling'!$AJ$139:$AK$139</c:f>
              <c:numCache>
                <c:formatCode>General</c:formatCode>
                <c:ptCount val="2"/>
                <c:pt idx="0">
                  <c:v>0</c:v>
                </c:pt>
                <c:pt idx="1">
                  <c:v>0</c:v>
                </c:pt>
              </c:numCache>
            </c:numRef>
          </c:val>
          <c:extLst>
            <c:ext xmlns:c16="http://schemas.microsoft.com/office/drawing/2014/chart" uri="{C3380CC4-5D6E-409C-BE32-E72D297353CC}">
              <c16:uniqueId val="{00000005-FE73-405E-AD0D-D00CFBA9521E}"/>
            </c:ext>
          </c:extLst>
        </c:ser>
        <c:ser>
          <c:idx val="1"/>
          <c:order val="1"/>
          <c:tx>
            <c:strRef>
              <c:f>'Algemene risicobeoordeling'!$AI$140</c:f>
              <c:strCache>
                <c:ptCount val="1"/>
                <c:pt idx="0">
                  <c:v>Niet relevant</c:v>
                </c:pt>
              </c:strCache>
            </c:strRef>
          </c:tx>
          <c:spPr>
            <a:solidFill>
              <a:schemeClr val="bg1">
                <a:lumMod val="5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'Algemene risicobeoordeling'!$AJ$137:$AK$138</c:f>
              <c:strCache>
                <c:ptCount val="2"/>
                <c:pt idx="0">
                  <c:v>FACTOREN DIE HET RISICO VERHOGEN</c:v>
                </c:pt>
                <c:pt idx="1">
                  <c:v>FACTOREN DIE HET RISICO VERLAGEN</c:v>
                </c:pt>
              </c:strCache>
            </c:strRef>
          </c:cat>
          <c:val>
            <c:numRef>
              <c:f>'Algemene risicobeoordeling'!$AJ$140:$AK$140</c:f>
              <c:numCache>
                <c:formatCode>General</c:formatCode>
                <c:ptCount val="2"/>
                <c:pt idx="0">
                  <c:v>0</c:v>
                </c:pt>
                <c:pt idx="1">
                  <c:v>0</c:v>
                </c:pt>
              </c:numCache>
            </c:numRef>
          </c:val>
          <c:extLst>
            <c:ext xmlns:c16="http://schemas.microsoft.com/office/drawing/2014/chart" uri="{C3380CC4-5D6E-409C-BE32-E72D297353CC}">
              <c16:uniqueId val="{00000009-FE73-405E-AD0D-D00CFBA9521E}"/>
            </c:ext>
          </c:extLst>
        </c:ser>
        <c:dLbls>
          <c:dLblPos val="inEnd"/>
          <c:showLegendKey val="0"/>
          <c:showVal val="1"/>
          <c:showCatName val="0"/>
          <c:showSerName val="0"/>
          <c:showPercent val="0"/>
          <c:showBubbleSize val="0"/>
        </c:dLbls>
        <c:gapWidth val="65"/>
        <c:axId val="517865704"/>
        <c:axId val="517865312"/>
      </c:barChart>
      <c:catAx>
        <c:axId val="51786570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fr-FR"/>
          </a:p>
        </c:txPr>
        <c:crossAx val="517865312"/>
        <c:crosses val="autoZero"/>
        <c:auto val="1"/>
        <c:lblAlgn val="ctr"/>
        <c:lblOffset val="100"/>
        <c:noMultiLvlLbl val="0"/>
      </c:catAx>
      <c:valAx>
        <c:axId val="51786531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crossAx val="51786570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fr-FR"/>
          </a:p>
        </c:txPr>
      </c:dTable>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Spreiding van de gecombineerde</a:t>
            </a:r>
            <a:r>
              <a:rPr lang="en-US" baseline="0"/>
              <a:t> risico's "Distributiekanalen"</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plotArea>
      <c:layout/>
      <c:pieChart>
        <c:varyColors val="1"/>
        <c:ser>
          <c:idx val="0"/>
          <c:order val="0"/>
          <c:spPr>
            <a:solidFill>
              <a:srgbClr val="00B050"/>
            </a:solidFill>
          </c:spPr>
          <c:dPt>
            <c:idx val="0"/>
            <c:bubble3D val="0"/>
            <c:spPr>
              <a:solidFill>
                <a:srgbClr val="00B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3-975F-4D23-8D9F-0F8CDEB59820}"/>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4-975F-4D23-8D9F-0F8CDEB59820}"/>
              </c:ext>
            </c:extLst>
          </c:dPt>
          <c:dPt>
            <c:idx val="2"/>
            <c:bubble3D val="0"/>
            <c:spPr>
              <a:solidFill>
                <a:srgbClr val="FF0000">
                  <a:alpha val="99000"/>
                </a:srgb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5-975F-4D23-8D9F-0F8CDEB59820}"/>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6-975F-4D23-8D9F-0F8CDEB59820}"/>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ctr"/>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'Algemene risicobeoordeling'!$AK$147:$AN$147</c:f>
              <c:strCache>
                <c:ptCount val="4"/>
                <c:pt idx="0">
                  <c:v>Laag</c:v>
                </c:pt>
                <c:pt idx="1">
                  <c:v>Standaard</c:v>
                </c:pt>
                <c:pt idx="2">
                  <c:v>Hoog</c:v>
                </c:pt>
                <c:pt idx="3">
                  <c:v>Niet-beoordeeld</c:v>
                </c:pt>
              </c:strCache>
            </c:strRef>
          </c:cat>
          <c:val>
            <c:numRef>
              <c:f>'Algemene risicobeoordeling'!$AK$148:$AN$148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2-975F-4D23-8D9F-0F8CDEB59820}"/>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Risicofactor "Kenmerken van de diensten"</a:t>
            </a:r>
          </a:p>
        </c:rich>
      </c:tx>
      <c:layout>
        <c:manualLayout>
          <c:xMode val="edge"/>
          <c:yMode val="edge"/>
          <c:x val="0.17837354795264404"/>
          <c:y val="6.4311702962390013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plotArea>
      <c:layout/>
      <c:barChart>
        <c:barDir val="bar"/>
        <c:grouping val="clustered"/>
        <c:varyColors val="0"/>
        <c:ser>
          <c:idx val="0"/>
          <c:order val="0"/>
          <c:tx>
            <c:strRef>
              <c:f>'Algemene risicobeoordeling'!$AI$69</c:f>
              <c:strCache>
                <c:ptCount val="1"/>
                <c:pt idx="0">
                  <c:v>Relevant</c:v>
                </c:pt>
              </c:strCache>
            </c:strRef>
          </c:tx>
          <c:spPr>
            <a:solidFill>
              <a:srgbClr val="FF0000">
                <a:alpha val="85000"/>
              </a:srgbClr>
            </a:solidFill>
            <a:ln w="9525" cap="flat" cmpd="sng" algn="ctr">
              <a:solidFill>
                <a:schemeClr val="lt1">
                  <a:alpha val="50000"/>
                </a:schemeClr>
              </a:solidFill>
              <a:round/>
            </a:ln>
            <a:effectLst/>
          </c:spPr>
          <c:invertIfNegative val="0"/>
          <c:dPt>
            <c:idx val="1"/>
            <c:invertIfNegative val="0"/>
            <c:bubble3D val="0"/>
            <c:spPr>
              <a:solidFill>
                <a:srgbClr val="00B050">
                  <a:alpha val="85000"/>
                </a:srgbClr>
              </a:solidFill>
              <a:ln w="9525" cap="flat" cmpd="sng" algn="ctr">
                <a:solidFill>
                  <a:schemeClr val="lt1">
                    <a:alpha val="50000"/>
                  </a:schemeClr>
                </a:solidFill>
                <a:round/>
              </a:ln>
              <a:effectLst/>
            </c:spPr>
            <c:extLst>
              <c:ext xmlns:c16="http://schemas.microsoft.com/office/drawing/2014/chart" uri="{C3380CC4-5D6E-409C-BE32-E72D297353CC}">
                <c16:uniqueId val="{00000000-9BF4-4C7C-A714-FA6B562C89A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'Algemene risicobeoordeling'!$AJ$68:$AK$68</c:f>
              <c:strCache>
                <c:ptCount val="2"/>
                <c:pt idx="0">
                  <c:v>FACTOREN DIE HET RISICO VERHOGEN</c:v>
                </c:pt>
                <c:pt idx="1">
                  <c:v>FACTOREN DIE HET RISICO VERLAGEN</c:v>
                </c:pt>
              </c:strCache>
            </c:strRef>
          </c:cat>
          <c:val>
            <c:numRef>
              <c:f>'Algemene risicobeoordeling'!$AJ$69:$AK$69</c:f>
              <c:numCache>
                <c:formatCode>General</c:formatCode>
                <c:ptCount val="2"/>
                <c:pt idx="0">
                  <c:v>0</c:v>
                </c:pt>
                <c:pt idx="1">
                  <c:v>0</c:v>
                </c:pt>
              </c:numCache>
            </c:numRef>
          </c:val>
          <c:extLst>
            <c:ext xmlns:c16="http://schemas.microsoft.com/office/drawing/2014/chart" uri="{C3380CC4-5D6E-409C-BE32-E72D297353CC}">
              <c16:uniqueId val="{00000004-3C0F-4ECA-AD11-66C3552A615D}"/>
            </c:ext>
          </c:extLst>
        </c:ser>
        <c:ser>
          <c:idx val="1"/>
          <c:order val="1"/>
          <c:tx>
            <c:strRef>
              <c:f>'Algemene risicobeoordeling'!$AI$70</c:f>
              <c:strCache>
                <c:ptCount val="1"/>
                <c:pt idx="0">
                  <c:v>Niet relevant</c:v>
                </c:pt>
              </c:strCache>
            </c:strRef>
          </c:tx>
          <c:spPr>
            <a:solidFill>
              <a:schemeClr val="bg1">
                <a:lumMod val="5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'Algemene risicobeoordeling'!$AJ$68:$AK$68</c:f>
              <c:strCache>
                <c:ptCount val="2"/>
                <c:pt idx="0">
                  <c:v>FACTOREN DIE HET RISICO VERHOGEN</c:v>
                </c:pt>
                <c:pt idx="1">
                  <c:v>FACTOREN DIE HET RISICO VERLAGEN</c:v>
                </c:pt>
              </c:strCache>
            </c:strRef>
          </c:cat>
          <c:val>
            <c:numRef>
              <c:f>'Algemene risicobeoordeling'!$AJ$70:$AK$70</c:f>
              <c:numCache>
                <c:formatCode>General</c:formatCode>
                <c:ptCount val="2"/>
                <c:pt idx="0">
                  <c:v>0</c:v>
                </c:pt>
                <c:pt idx="1">
                  <c:v>0</c:v>
                </c:pt>
              </c:numCache>
            </c:numRef>
          </c:val>
          <c:extLst>
            <c:ext xmlns:c16="http://schemas.microsoft.com/office/drawing/2014/chart" uri="{C3380CC4-5D6E-409C-BE32-E72D297353CC}">
              <c16:uniqueId val="{00000007-3C0F-4ECA-AD11-66C3552A615D}"/>
            </c:ext>
          </c:extLst>
        </c:ser>
        <c:dLbls>
          <c:dLblPos val="inEnd"/>
          <c:showLegendKey val="0"/>
          <c:showVal val="1"/>
          <c:showCatName val="0"/>
          <c:showSerName val="0"/>
          <c:showPercent val="0"/>
          <c:showBubbleSize val="0"/>
        </c:dLbls>
        <c:gapWidth val="65"/>
        <c:axId val="517865704"/>
        <c:axId val="517865312"/>
      </c:barChart>
      <c:catAx>
        <c:axId val="51786570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fr-FR"/>
          </a:p>
        </c:txPr>
        <c:crossAx val="517865312"/>
        <c:crosses val="autoZero"/>
        <c:auto val="1"/>
        <c:lblAlgn val="ctr"/>
        <c:lblOffset val="100"/>
        <c:noMultiLvlLbl val="0"/>
      </c:catAx>
      <c:valAx>
        <c:axId val="51786531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crossAx val="51786570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fr-FR"/>
          </a:p>
        </c:txPr>
      </c:dTable>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nl-BE"/>
              <a:t>Spreiding</a:t>
            </a:r>
            <a:r>
              <a:rPr lang="nl-BE" baseline="0"/>
              <a:t> van de gecombineerde risico's "Kenmerken van de diensten</a:t>
            </a:r>
            <a:r>
              <a:rPr lang="nl-BE"/>
              <a:t>"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plotArea>
      <c:layout/>
      <c:pieChart>
        <c:varyColors val="1"/>
        <c:ser>
          <c:idx val="0"/>
          <c:order val="0"/>
          <c:dPt>
            <c:idx val="0"/>
            <c:bubble3D val="0"/>
            <c:spPr>
              <a:solidFill>
                <a:srgbClr val="00B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7BDF-4580-96B8-1D198C4D6373}"/>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7BDF-4580-96B8-1D198C4D6373}"/>
              </c:ext>
            </c:extLst>
          </c:dPt>
          <c:dPt>
            <c:idx val="2"/>
            <c:bubble3D val="0"/>
            <c:spPr>
              <a:solidFill>
                <a:srgbClr val="FF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7BDF-4580-96B8-1D198C4D6373}"/>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7BDF-4580-96B8-1D198C4D6373}"/>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ctr"/>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'Algemene risicobeoordeling'!$AK$82:$AN$82</c:f>
              <c:strCache>
                <c:ptCount val="4"/>
                <c:pt idx="0">
                  <c:v>Laag</c:v>
                </c:pt>
                <c:pt idx="1">
                  <c:v>Standaard</c:v>
                </c:pt>
                <c:pt idx="2">
                  <c:v>Hoog</c:v>
                </c:pt>
                <c:pt idx="3">
                  <c:v>Niet-beoordeeld</c:v>
                </c:pt>
              </c:strCache>
            </c:strRef>
          </c:cat>
          <c:val>
            <c:numRef>
              <c:f>'Algemene risicobeoordeling'!$AK$83:$AN$83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7BDF-4580-96B8-1D198C4D6373}"/>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Algemeen beeld</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plotArea>
      <c:layout/>
      <c:pieChart>
        <c:varyColors val="1"/>
        <c:ser>
          <c:idx val="0"/>
          <c:order val="0"/>
          <c:dPt>
            <c:idx val="0"/>
            <c:bubble3D val="0"/>
            <c:spPr>
              <a:solidFill>
                <a:srgbClr val="00B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E912-4AE3-B209-D581E441F09B}"/>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E912-4AE3-B209-D581E441F09B}"/>
              </c:ext>
            </c:extLst>
          </c:dPt>
          <c:dPt>
            <c:idx val="2"/>
            <c:bubble3D val="0"/>
            <c:spPr>
              <a:solidFill>
                <a:srgbClr val="FF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E912-4AE3-B209-D581E441F09B}"/>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E912-4AE3-B209-D581E441F09B}"/>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'Algemene risicobeoordeling'!$AK$172:$AN$172</c:f>
              <c:strCache>
                <c:ptCount val="4"/>
                <c:pt idx="0">
                  <c:v>Laag</c:v>
                </c:pt>
                <c:pt idx="1">
                  <c:v>Standaard</c:v>
                </c:pt>
                <c:pt idx="2">
                  <c:v>Hoog</c:v>
                </c:pt>
                <c:pt idx="3">
                  <c:v>Niet-beoordeeld</c:v>
                </c:pt>
              </c:strCache>
            </c:strRef>
          </c:cat>
          <c:val>
            <c:numRef>
              <c:f>'Algemene risicobeoordeling'!$AK$173:$AN$173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E912-4AE3-B209-D581E441F09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169</xdr:row>
      <xdr:rowOff>0</xdr:rowOff>
    </xdr:from>
    <xdr:to>
      <xdr:col>3</xdr:col>
      <xdr:colOff>1708</xdr:colOff>
      <xdr:row>170</xdr:row>
      <xdr:rowOff>648680</xdr:rowOff>
    </xdr:to>
    <xdr:pic>
      <xdr:nvPicPr>
        <xdr:cNvPr id="2" name="Picture 1">
          <a:extLst>
            <a:ext uri="{FF2B5EF4-FFF2-40B4-BE49-F238E27FC236}">
              <a16:creationId xmlns:a16="http://schemas.microsoft.com/office/drawing/2014/main" id="{2C367AF6-E810-4DE9-BF08-0FC1E30008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7540" y="78463140"/>
          <a:ext cx="964406" cy="1134904"/>
        </a:xfrm>
        <a:prstGeom prst="rect">
          <a:avLst/>
        </a:prstGeom>
      </xdr:spPr>
    </xdr:pic>
    <xdr:clientData/>
  </xdr:twoCellAnchor>
  <xdr:twoCellAnchor editAs="oneCell">
    <xdr:from>
      <xdr:col>3</xdr:col>
      <xdr:colOff>0</xdr:colOff>
      <xdr:row>168</xdr:row>
      <xdr:rowOff>2833686</xdr:rowOff>
    </xdr:from>
    <xdr:to>
      <xdr:col>4</xdr:col>
      <xdr:colOff>322</xdr:colOff>
      <xdr:row>171</xdr:row>
      <xdr:rowOff>19213</xdr:rowOff>
    </xdr:to>
    <xdr:pic>
      <xdr:nvPicPr>
        <xdr:cNvPr id="3" name="Picture 2">
          <a:extLst>
            <a:ext uri="{FF2B5EF4-FFF2-40B4-BE49-F238E27FC236}">
              <a16:creationId xmlns:a16="http://schemas.microsoft.com/office/drawing/2014/main" id="{FCDDD667-5221-4CC2-A19E-BA2838A4A54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40040" y="78462186"/>
          <a:ext cx="1066800" cy="1178718"/>
        </a:xfrm>
        <a:prstGeom prst="rect">
          <a:avLst/>
        </a:prstGeom>
      </xdr:spPr>
    </xdr:pic>
    <xdr:clientData/>
  </xdr:twoCellAnchor>
  <xdr:twoCellAnchor editAs="oneCell">
    <xdr:from>
      <xdr:col>4</xdr:col>
      <xdr:colOff>142875</xdr:colOff>
      <xdr:row>169</xdr:row>
      <xdr:rowOff>202405</xdr:rowOff>
    </xdr:from>
    <xdr:to>
      <xdr:col>4</xdr:col>
      <xdr:colOff>781526</xdr:colOff>
      <xdr:row>170</xdr:row>
      <xdr:rowOff>515198</xdr:rowOff>
    </xdr:to>
    <xdr:pic>
      <xdr:nvPicPr>
        <xdr:cNvPr id="4" name="Picture 4">
          <a:extLst>
            <a:ext uri="{FF2B5EF4-FFF2-40B4-BE49-F238E27FC236}">
              <a16:creationId xmlns:a16="http://schemas.microsoft.com/office/drawing/2014/main" id="{2A6484E6-9807-443C-910C-8436338549A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149715" y="78665545"/>
          <a:ext cx="631031" cy="770667"/>
        </a:xfrm>
        <a:prstGeom prst="rect">
          <a:avLst/>
        </a:prstGeom>
      </xdr:spPr>
    </xdr:pic>
    <xdr:clientData/>
  </xdr:twoCellAnchor>
  <xdr:twoCellAnchor editAs="oneCell">
    <xdr:from>
      <xdr:col>5</xdr:col>
      <xdr:colOff>0</xdr:colOff>
      <xdr:row>168</xdr:row>
      <xdr:rowOff>2833686</xdr:rowOff>
    </xdr:from>
    <xdr:to>
      <xdr:col>6</xdr:col>
      <xdr:colOff>53451</xdr:colOff>
      <xdr:row>170</xdr:row>
      <xdr:rowOff>668959</xdr:rowOff>
    </xdr:to>
    <xdr:pic>
      <xdr:nvPicPr>
        <xdr:cNvPr id="5" name="Picture 5">
          <a:extLst>
            <a:ext uri="{FF2B5EF4-FFF2-40B4-BE49-F238E27FC236}">
              <a16:creationId xmlns:a16="http://schemas.microsoft.com/office/drawing/2014/main" id="{CAF2ED1C-0C9E-49BD-98E0-F81A8169357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081260" y="78462186"/>
          <a:ext cx="1106804" cy="11639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43142</xdr:colOff>
      <xdr:row>43</xdr:row>
      <xdr:rowOff>190499</xdr:rowOff>
    </xdr:from>
    <xdr:to>
      <xdr:col>12</xdr:col>
      <xdr:colOff>453767</xdr:colOff>
      <xdr:row>62</xdr:row>
      <xdr:rowOff>170999</xdr:rowOff>
    </xdr:to>
    <xdr:graphicFrame macro="">
      <xdr:nvGraphicFramePr>
        <xdr:cNvPr id="2" name="Chart 2">
          <a:extLst>
            <a:ext uri="{FF2B5EF4-FFF2-40B4-BE49-F238E27FC236}">
              <a16:creationId xmlns:a16="http://schemas.microsoft.com/office/drawing/2014/main" id="{A8A4D81E-1A31-4BF3-BD40-2A06DF851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23811</xdr:colOff>
      <xdr:row>149</xdr:row>
      <xdr:rowOff>28574</xdr:rowOff>
    </xdr:from>
    <xdr:to>
      <xdr:col>11</xdr:col>
      <xdr:colOff>576036</xdr:colOff>
      <xdr:row>164</xdr:row>
      <xdr:rowOff>51074</xdr:rowOff>
    </xdr:to>
    <xdr:graphicFrame macro="">
      <xdr:nvGraphicFramePr>
        <xdr:cNvPr id="7" name="Chart 9">
          <a:extLst>
            <a:ext uri="{FF2B5EF4-FFF2-40B4-BE49-F238E27FC236}">
              <a16:creationId xmlns:a16="http://schemas.microsoft.com/office/drawing/2014/main" id="{211AED97-3FF4-4CC9-9869-9421E76A43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609599</xdr:colOff>
      <xdr:row>178</xdr:row>
      <xdr:rowOff>9525</xdr:rowOff>
    </xdr:from>
    <xdr:to>
      <xdr:col>12</xdr:col>
      <xdr:colOff>410624</xdr:colOff>
      <xdr:row>196</xdr:row>
      <xdr:rowOff>180525</xdr:rowOff>
    </xdr:to>
    <xdr:graphicFrame macro="">
      <xdr:nvGraphicFramePr>
        <xdr:cNvPr id="8" name="Chart 10">
          <a:extLst>
            <a:ext uri="{FF2B5EF4-FFF2-40B4-BE49-F238E27FC236}">
              <a16:creationId xmlns:a16="http://schemas.microsoft.com/office/drawing/2014/main" id="{13A81F8A-B398-4373-A739-275902C243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19047</xdr:colOff>
      <xdr:row>15</xdr:row>
      <xdr:rowOff>6163</xdr:rowOff>
    </xdr:from>
    <xdr:to>
      <xdr:col>11</xdr:col>
      <xdr:colOff>571272</xdr:colOff>
      <xdr:row>30</xdr:row>
      <xdr:rowOff>28663</xdr:rowOff>
    </xdr:to>
    <xdr:graphicFrame macro="">
      <xdr:nvGraphicFramePr>
        <xdr:cNvPr id="10" name="Chart 3">
          <a:extLst>
            <a:ext uri="{FF2B5EF4-FFF2-40B4-BE49-F238E27FC236}">
              <a16:creationId xmlns:a16="http://schemas.microsoft.com/office/drawing/2014/main" id="{2060CFA5-0F85-4BE3-ADFF-8E2B2AB7C4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23811</xdr:colOff>
      <xdr:row>216</xdr:row>
      <xdr:rowOff>28574</xdr:rowOff>
    </xdr:from>
    <xdr:to>
      <xdr:col>11</xdr:col>
      <xdr:colOff>576036</xdr:colOff>
      <xdr:row>231</xdr:row>
      <xdr:rowOff>51074</xdr:rowOff>
    </xdr:to>
    <xdr:graphicFrame macro="">
      <xdr:nvGraphicFramePr>
        <xdr:cNvPr id="19" name="Chart 9">
          <a:extLst>
            <a:ext uri="{FF2B5EF4-FFF2-40B4-BE49-F238E27FC236}">
              <a16:creationId xmlns:a16="http://schemas.microsoft.com/office/drawing/2014/main" id="{D362E285-A207-4E56-950E-56B694EA5E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609599</xdr:colOff>
      <xdr:row>250</xdr:row>
      <xdr:rowOff>9525</xdr:rowOff>
    </xdr:from>
    <xdr:to>
      <xdr:col>12</xdr:col>
      <xdr:colOff>410624</xdr:colOff>
      <xdr:row>268</xdr:row>
      <xdr:rowOff>180525</xdr:rowOff>
    </xdr:to>
    <xdr:graphicFrame macro="">
      <xdr:nvGraphicFramePr>
        <xdr:cNvPr id="20" name="Chart 10">
          <a:extLst>
            <a:ext uri="{FF2B5EF4-FFF2-40B4-BE49-F238E27FC236}">
              <a16:creationId xmlns:a16="http://schemas.microsoft.com/office/drawing/2014/main" id="{221FEE26-B0E4-4CB2-94EF-0F9630472C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82</xdr:row>
      <xdr:rowOff>0</xdr:rowOff>
    </xdr:from>
    <xdr:to>
      <xdr:col>11</xdr:col>
      <xdr:colOff>540348</xdr:colOff>
      <xdr:row>97</xdr:row>
      <xdr:rowOff>7484</xdr:rowOff>
    </xdr:to>
    <xdr:graphicFrame macro="">
      <xdr:nvGraphicFramePr>
        <xdr:cNvPr id="12" name="Chart 4">
          <a:extLst>
            <a:ext uri="{FF2B5EF4-FFF2-40B4-BE49-F238E27FC236}">
              <a16:creationId xmlns:a16="http://schemas.microsoft.com/office/drawing/2014/main" id="{6B7B5D48-1627-4F6C-A8A5-5452741EF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110</xdr:row>
      <xdr:rowOff>0</xdr:rowOff>
    </xdr:from>
    <xdr:to>
      <xdr:col>13</xdr:col>
      <xdr:colOff>388550</xdr:colOff>
      <xdr:row>128</xdr:row>
      <xdr:rowOff>173129</xdr:rowOff>
    </xdr:to>
    <xdr:graphicFrame macro="">
      <xdr:nvGraphicFramePr>
        <xdr:cNvPr id="13" name="Chart 5">
          <a:extLst>
            <a:ext uri="{FF2B5EF4-FFF2-40B4-BE49-F238E27FC236}">
              <a16:creationId xmlns:a16="http://schemas.microsoft.com/office/drawing/2014/main" id="{28361EFE-2095-402E-B977-56C0026DBE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44263</xdr:colOff>
      <xdr:row>285</xdr:row>
      <xdr:rowOff>14006</xdr:rowOff>
    </xdr:from>
    <xdr:to>
      <xdr:col>11</xdr:col>
      <xdr:colOff>454888</xdr:colOff>
      <xdr:row>303</xdr:row>
      <xdr:rowOff>173800</xdr:rowOff>
    </xdr:to>
    <xdr:graphicFrame macro="">
      <xdr:nvGraphicFramePr>
        <xdr:cNvPr id="14" name="Chart 11">
          <a:extLst>
            <a:ext uri="{FF2B5EF4-FFF2-40B4-BE49-F238E27FC236}">
              <a16:creationId xmlns:a16="http://schemas.microsoft.com/office/drawing/2014/main" id="{2D7DC13A-CA09-40EF-8CD9-3F7E366765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IRE-ODB\ISQC1\8.%20Manuel%20anti-blanchiment\Appreciation%20globale%20du%20risque\Coll&#232;ge\Copie%20de%20fsma_2018_07-1_f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RE-ODB\ISQC1\8.%20Manuel%20anti-blanchiment\Appreciation%20globale%20du%20risque\Coll&#232;ge\19.08.14-Toolkit%20Algemene%20risicobeoordeling%20ODB%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eurs de risque"/>
      <sheetName val="évaluation globale des risques"/>
      <sheetName val="Sheet1"/>
      <sheetName val="tableau de bord"/>
      <sheetName val="Définition des terme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showGridLines="0" zoomScaleNormal="100" workbookViewId="0">
      <selection activeCell="C2" sqref="C2:L2"/>
    </sheetView>
  </sheetViews>
  <sheetFormatPr defaultColWidth="11.42578125" defaultRowHeight="15" x14ac:dyDescent="0.25"/>
  <cols>
    <col min="1" max="2" width="7.7109375" style="29" customWidth="1"/>
    <col min="3" max="3" width="88" style="29" customWidth="1"/>
    <col min="4" max="4" width="16.28515625" style="29" customWidth="1"/>
    <col min="5" max="5" width="15" style="29" customWidth="1"/>
    <col min="6" max="6" width="16.7109375" style="29" customWidth="1"/>
    <col min="7" max="7" width="15.42578125" style="29" customWidth="1"/>
    <col min="8" max="8" width="15.7109375" style="29" customWidth="1"/>
    <col min="9" max="9" width="17.28515625" style="29" customWidth="1"/>
    <col min="10" max="10" width="16.42578125" style="29" customWidth="1"/>
    <col min="11" max="11" width="15.5703125" style="29" customWidth="1"/>
    <col min="12" max="12" width="18.140625" style="29" customWidth="1"/>
    <col min="13" max="16384" width="11.42578125" style="29"/>
  </cols>
  <sheetData>
    <row r="1" spans="1:12" x14ac:dyDescent="0.25">
      <c r="B1" s="139"/>
      <c r="C1" s="68"/>
      <c r="D1" s="68"/>
    </row>
    <row r="2" spans="1:12" ht="18" customHeight="1" thickBot="1" x14ac:dyDescent="0.3">
      <c r="B2" s="145"/>
      <c r="C2" s="260" t="s">
        <v>13</v>
      </c>
      <c r="D2" s="260"/>
      <c r="E2" s="260"/>
      <c r="F2" s="260"/>
      <c r="G2" s="260"/>
      <c r="H2" s="260"/>
      <c r="I2" s="260"/>
      <c r="J2" s="260"/>
      <c r="K2" s="260"/>
      <c r="L2" s="260"/>
    </row>
    <row r="3" spans="1:12" ht="18" thickTop="1" x14ac:dyDescent="0.25">
      <c r="B3" s="140"/>
      <c r="C3" s="186"/>
      <c r="D3" s="261" t="s">
        <v>14</v>
      </c>
      <c r="E3" s="261"/>
      <c r="F3" s="262"/>
      <c r="G3" s="261" t="s">
        <v>15</v>
      </c>
      <c r="H3" s="261"/>
      <c r="I3" s="262"/>
      <c r="J3" s="261" t="s">
        <v>16</v>
      </c>
      <c r="K3" s="261"/>
      <c r="L3" s="262"/>
    </row>
    <row r="4" spans="1:12" ht="63" customHeight="1" thickBot="1" x14ac:dyDescent="0.3">
      <c r="B4" s="141"/>
      <c r="C4" s="187" t="s">
        <v>33</v>
      </c>
      <c r="D4" s="185" t="s">
        <v>11</v>
      </c>
      <c r="E4" s="159" t="s">
        <v>17</v>
      </c>
      <c r="F4" s="160" t="s">
        <v>18</v>
      </c>
      <c r="G4" s="159" t="s">
        <v>11</v>
      </c>
      <c r="H4" s="159" t="s">
        <v>17</v>
      </c>
      <c r="I4" s="160" t="s">
        <v>18</v>
      </c>
      <c r="J4" s="159" t="s">
        <v>11</v>
      </c>
      <c r="K4" s="159" t="s">
        <v>17</v>
      </c>
      <c r="L4" s="160" t="s">
        <v>18</v>
      </c>
    </row>
    <row r="5" spans="1:12" ht="15.75" thickTop="1" x14ac:dyDescent="0.25">
      <c r="A5" s="263" t="s">
        <v>12</v>
      </c>
      <c r="B5" s="265" t="s">
        <v>32</v>
      </c>
      <c r="C5" s="154" t="s">
        <v>149</v>
      </c>
      <c r="D5" s="161"/>
      <c r="E5" s="162"/>
      <c r="F5" s="163"/>
      <c r="G5" s="164"/>
      <c r="H5" s="162"/>
      <c r="I5" s="163"/>
      <c r="J5" s="164"/>
      <c r="K5" s="162"/>
      <c r="L5" s="163"/>
    </row>
    <row r="6" spans="1:12" x14ac:dyDescent="0.25">
      <c r="A6" s="264"/>
      <c r="B6" s="265"/>
      <c r="C6" s="142" t="s">
        <v>150</v>
      </c>
      <c r="D6" s="113"/>
      <c r="E6" s="114"/>
      <c r="F6" s="115"/>
      <c r="G6" s="113"/>
      <c r="H6" s="114"/>
      <c r="I6" s="115"/>
      <c r="J6" s="113"/>
      <c r="K6" s="114"/>
      <c r="L6" s="115"/>
    </row>
    <row r="7" spans="1:12" x14ac:dyDescent="0.25">
      <c r="A7" s="264"/>
      <c r="B7" s="265"/>
      <c r="C7" s="142" t="s">
        <v>151</v>
      </c>
      <c r="D7" s="113"/>
      <c r="E7" s="114"/>
      <c r="F7" s="115"/>
      <c r="G7" s="113"/>
      <c r="H7" s="114"/>
      <c r="I7" s="115"/>
      <c r="J7" s="113"/>
      <c r="K7" s="114"/>
      <c r="L7" s="115"/>
    </row>
    <row r="8" spans="1:12" x14ac:dyDescent="0.25">
      <c r="A8" s="264"/>
      <c r="B8" s="265"/>
      <c r="C8" s="142" t="s">
        <v>152</v>
      </c>
      <c r="D8" s="113"/>
      <c r="E8" s="114"/>
      <c r="F8" s="115"/>
      <c r="G8" s="113"/>
      <c r="H8" s="114"/>
      <c r="I8" s="115"/>
      <c r="J8" s="113"/>
      <c r="K8" s="114"/>
      <c r="L8" s="115"/>
    </row>
    <row r="9" spans="1:12" ht="30.75" customHeight="1" x14ac:dyDescent="0.25">
      <c r="A9" s="264"/>
      <c r="B9" s="265"/>
      <c r="C9" s="142" t="s">
        <v>153</v>
      </c>
      <c r="D9" s="113"/>
      <c r="E9" s="114"/>
      <c r="F9" s="115"/>
      <c r="G9" s="113"/>
      <c r="H9" s="114"/>
      <c r="I9" s="115"/>
      <c r="J9" s="113"/>
      <c r="K9" s="114"/>
      <c r="L9" s="115"/>
    </row>
    <row r="10" spans="1:12" ht="15.75" thickBot="1" x14ac:dyDescent="0.3">
      <c r="A10" s="264"/>
      <c r="B10" s="265"/>
      <c r="C10" s="143" t="s">
        <v>154</v>
      </c>
      <c r="D10" s="118"/>
      <c r="E10" s="116"/>
      <c r="F10" s="117"/>
      <c r="G10" s="118"/>
      <c r="H10" s="116"/>
      <c r="I10" s="117"/>
      <c r="J10" s="118"/>
      <c r="K10" s="116"/>
      <c r="L10" s="117"/>
    </row>
    <row r="11" spans="1:12" ht="30.75" thickTop="1" x14ac:dyDescent="0.25">
      <c r="A11" s="264"/>
      <c r="B11" s="266" t="s">
        <v>31</v>
      </c>
      <c r="C11" s="165" t="s">
        <v>156</v>
      </c>
      <c r="D11" s="155"/>
      <c r="E11" s="119"/>
      <c r="F11" s="120"/>
      <c r="G11" s="121"/>
      <c r="H11" s="122"/>
      <c r="I11" s="123"/>
      <c r="J11" s="121"/>
      <c r="K11" s="122"/>
      <c r="L11" s="123"/>
    </row>
    <row r="12" spans="1:12" ht="30.6" customHeight="1" x14ac:dyDescent="0.25">
      <c r="A12" s="264"/>
      <c r="B12" s="267"/>
      <c r="C12" s="156" t="s">
        <v>141</v>
      </c>
      <c r="D12" s="113"/>
      <c r="E12" s="114"/>
      <c r="F12" s="115"/>
      <c r="G12" s="124"/>
      <c r="H12" s="125"/>
      <c r="I12" s="126"/>
      <c r="J12" s="124"/>
      <c r="K12" s="125"/>
      <c r="L12" s="126"/>
    </row>
    <row r="13" spans="1:12" ht="15.75" x14ac:dyDescent="0.25">
      <c r="A13" s="264"/>
      <c r="B13" s="267"/>
      <c r="C13" s="156" t="s">
        <v>19</v>
      </c>
      <c r="D13" s="113"/>
      <c r="E13" s="114"/>
      <c r="F13" s="115"/>
      <c r="G13" s="124"/>
      <c r="H13" s="125"/>
      <c r="I13" s="126"/>
      <c r="J13" s="124"/>
      <c r="K13" s="125"/>
      <c r="L13" s="126"/>
    </row>
    <row r="14" spans="1:12" x14ac:dyDescent="0.25">
      <c r="A14" s="264"/>
      <c r="B14" s="267"/>
      <c r="C14" s="157" t="s">
        <v>20</v>
      </c>
      <c r="D14" s="113"/>
      <c r="E14" s="114"/>
      <c r="F14" s="115"/>
      <c r="G14" s="113"/>
      <c r="H14" s="114"/>
      <c r="I14" s="115"/>
      <c r="J14" s="113"/>
      <c r="K14" s="114"/>
      <c r="L14" s="115"/>
    </row>
    <row r="15" spans="1:12" x14ac:dyDescent="0.25">
      <c r="A15" s="264"/>
      <c r="B15" s="267"/>
      <c r="C15" s="158" t="s">
        <v>21</v>
      </c>
      <c r="D15" s="113"/>
      <c r="E15" s="114"/>
      <c r="F15" s="115"/>
      <c r="G15" s="113"/>
      <c r="H15" s="114"/>
      <c r="I15" s="115"/>
      <c r="J15" s="113"/>
      <c r="K15" s="114"/>
      <c r="L15" s="115"/>
    </row>
    <row r="16" spans="1:12" x14ac:dyDescent="0.25">
      <c r="A16" s="264"/>
      <c r="B16" s="267"/>
      <c r="C16" s="158" t="s">
        <v>155</v>
      </c>
      <c r="D16" s="113"/>
      <c r="E16" s="114"/>
      <c r="F16" s="115"/>
      <c r="G16" s="113"/>
      <c r="H16" s="114"/>
      <c r="I16" s="115"/>
      <c r="J16" s="113"/>
      <c r="K16" s="114"/>
      <c r="L16" s="115"/>
    </row>
    <row r="17" spans="1:12" x14ac:dyDescent="0.25">
      <c r="A17" s="264"/>
      <c r="B17" s="267"/>
      <c r="C17" s="158" t="s">
        <v>168</v>
      </c>
      <c r="D17" s="113"/>
      <c r="E17" s="114"/>
      <c r="F17" s="115"/>
      <c r="G17" s="113"/>
      <c r="H17" s="114"/>
      <c r="I17" s="115"/>
      <c r="J17" s="113"/>
      <c r="K17" s="114"/>
      <c r="L17" s="115"/>
    </row>
    <row r="18" spans="1:12" ht="15.75" thickBot="1" x14ac:dyDescent="0.3">
      <c r="A18" s="264"/>
      <c r="B18" s="267"/>
      <c r="C18" s="166" t="s">
        <v>169</v>
      </c>
      <c r="D18" s="118"/>
      <c r="E18" s="116"/>
      <c r="F18" s="117"/>
      <c r="G18" s="118"/>
      <c r="H18" s="116"/>
      <c r="I18" s="117"/>
      <c r="J18" s="118"/>
      <c r="K18" s="116"/>
      <c r="L18" s="117"/>
    </row>
    <row r="19" spans="1:12" ht="30.75" thickTop="1" x14ac:dyDescent="0.25">
      <c r="A19" s="264"/>
      <c r="B19" s="266" t="s">
        <v>30</v>
      </c>
      <c r="C19" s="156" t="s">
        <v>25</v>
      </c>
      <c r="D19" s="121"/>
      <c r="E19" s="122"/>
      <c r="F19" s="123"/>
      <c r="G19" s="121"/>
      <c r="H19" s="122"/>
      <c r="I19" s="123"/>
      <c r="J19" s="121"/>
      <c r="K19" s="122"/>
      <c r="L19" s="123"/>
    </row>
    <row r="20" spans="1:12" ht="15.75" x14ac:dyDescent="0.25">
      <c r="A20" s="264"/>
      <c r="B20" s="267"/>
      <c r="C20" s="156" t="s">
        <v>22</v>
      </c>
      <c r="D20" s="124"/>
      <c r="E20" s="125"/>
      <c r="F20" s="126"/>
      <c r="G20" s="124"/>
      <c r="H20" s="125"/>
      <c r="I20" s="126"/>
      <c r="J20" s="124"/>
      <c r="K20" s="125"/>
      <c r="L20" s="126"/>
    </row>
    <row r="21" spans="1:12" ht="15.75" x14ac:dyDescent="0.25">
      <c r="A21" s="264"/>
      <c r="B21" s="267"/>
      <c r="C21" s="156" t="s">
        <v>23</v>
      </c>
      <c r="D21" s="124"/>
      <c r="E21" s="125"/>
      <c r="F21" s="126"/>
      <c r="G21" s="124"/>
      <c r="H21" s="125"/>
      <c r="I21" s="126"/>
      <c r="J21" s="124"/>
      <c r="K21" s="125"/>
      <c r="L21" s="126"/>
    </row>
    <row r="22" spans="1:12" ht="15.75" x14ac:dyDescent="0.25">
      <c r="A22" s="264"/>
      <c r="B22" s="267"/>
      <c r="C22" s="156" t="s">
        <v>24</v>
      </c>
      <c r="D22" s="124"/>
      <c r="E22" s="125"/>
      <c r="F22" s="126"/>
      <c r="G22" s="124"/>
      <c r="H22" s="125"/>
      <c r="I22" s="126"/>
      <c r="J22" s="124"/>
      <c r="K22" s="125"/>
      <c r="L22" s="126"/>
    </row>
    <row r="23" spans="1:12" ht="30" x14ac:dyDescent="0.25">
      <c r="A23" s="264"/>
      <c r="B23" s="267"/>
      <c r="C23" s="156" t="s">
        <v>26</v>
      </c>
      <c r="D23" s="124"/>
      <c r="E23" s="125"/>
      <c r="F23" s="126"/>
      <c r="G23" s="124"/>
      <c r="H23" s="125"/>
      <c r="I23" s="126"/>
      <c r="J23" s="124"/>
      <c r="K23" s="125"/>
      <c r="L23" s="126"/>
    </row>
    <row r="24" spans="1:12" ht="15.75" x14ac:dyDescent="0.25">
      <c r="A24" s="264"/>
      <c r="B24" s="267"/>
      <c r="C24" s="156" t="s">
        <v>28</v>
      </c>
      <c r="D24" s="124"/>
      <c r="E24" s="125"/>
      <c r="F24" s="126"/>
      <c r="G24" s="124"/>
      <c r="H24" s="125"/>
      <c r="I24" s="126"/>
      <c r="J24" s="124"/>
      <c r="K24" s="125"/>
      <c r="L24" s="126"/>
    </row>
    <row r="25" spans="1:12" ht="15.75" x14ac:dyDescent="0.25">
      <c r="A25" s="264"/>
      <c r="B25" s="267"/>
      <c r="C25" s="156" t="s">
        <v>27</v>
      </c>
      <c r="D25" s="124"/>
      <c r="E25" s="125"/>
      <c r="F25" s="126"/>
      <c r="G25" s="124"/>
      <c r="H25" s="125"/>
      <c r="I25" s="126"/>
      <c r="J25" s="124"/>
      <c r="K25" s="125"/>
      <c r="L25" s="126"/>
    </row>
    <row r="26" spans="1:12" ht="30" x14ac:dyDescent="0.25">
      <c r="A26" s="264"/>
      <c r="B26" s="267"/>
      <c r="C26" s="156" t="s">
        <v>175</v>
      </c>
      <c r="D26" s="124"/>
      <c r="E26" s="125"/>
      <c r="F26" s="126"/>
      <c r="G26" s="124"/>
      <c r="H26" s="125"/>
      <c r="I26" s="126"/>
      <c r="J26" s="124"/>
      <c r="K26" s="125"/>
      <c r="L26" s="126"/>
    </row>
    <row r="27" spans="1:12" ht="15.75" x14ac:dyDescent="0.25">
      <c r="A27" s="264"/>
      <c r="B27" s="267"/>
      <c r="C27" s="156" t="s">
        <v>29</v>
      </c>
      <c r="D27" s="124"/>
      <c r="E27" s="125"/>
      <c r="F27" s="126"/>
      <c r="G27" s="124"/>
      <c r="H27" s="125"/>
      <c r="I27" s="126"/>
      <c r="J27" s="124"/>
      <c r="K27" s="125"/>
      <c r="L27" s="126"/>
    </row>
    <row r="28" spans="1:12" ht="45.75" thickBot="1" x14ac:dyDescent="0.3">
      <c r="A28" s="144"/>
      <c r="B28" s="168"/>
      <c r="C28" s="167" t="s">
        <v>65</v>
      </c>
      <c r="D28" s="129"/>
      <c r="E28" s="127"/>
      <c r="F28" s="128"/>
      <c r="G28" s="129"/>
      <c r="H28" s="127"/>
      <c r="I28" s="128"/>
      <c r="J28" s="129"/>
      <c r="K28" s="127"/>
      <c r="L28" s="128"/>
    </row>
    <row r="29" spans="1:12" ht="16.5" thickTop="1" thickBot="1" x14ac:dyDescent="0.3">
      <c r="A29" s="146"/>
      <c r="B29" s="146"/>
    </row>
    <row r="30" spans="1:12" ht="20.25" thickTop="1" thickBot="1" x14ac:dyDescent="0.3">
      <c r="B30" s="141"/>
      <c r="C30" s="169" t="s">
        <v>34</v>
      </c>
      <c r="D30" s="147" t="s">
        <v>35</v>
      </c>
      <c r="E30" s="147" t="s">
        <v>3</v>
      </c>
      <c r="F30" s="147" t="s">
        <v>177</v>
      </c>
      <c r="G30" s="147" t="s">
        <v>3</v>
      </c>
    </row>
    <row r="31" spans="1:12" ht="15.75" customHeight="1" thickTop="1" x14ac:dyDescent="0.25">
      <c r="A31" s="251" t="s">
        <v>41</v>
      </c>
      <c r="B31" s="254" t="s">
        <v>32</v>
      </c>
      <c r="C31" s="148" t="s">
        <v>37</v>
      </c>
      <c r="D31" s="130"/>
      <c r="E31" s="131"/>
      <c r="F31" s="130"/>
      <c r="G31" s="248"/>
    </row>
    <row r="32" spans="1:12" x14ac:dyDescent="0.25">
      <c r="A32" s="252"/>
      <c r="B32" s="255"/>
      <c r="C32" s="148" t="s">
        <v>38</v>
      </c>
      <c r="D32" s="132"/>
      <c r="E32" s="131"/>
      <c r="F32" s="132"/>
      <c r="G32" s="131"/>
    </row>
    <row r="33" spans="1:7" x14ac:dyDescent="0.25">
      <c r="A33" s="252"/>
      <c r="B33" s="255"/>
      <c r="C33" s="148" t="s">
        <v>170</v>
      </c>
      <c r="D33" s="132"/>
      <c r="E33" s="131"/>
      <c r="F33" s="132"/>
      <c r="G33" s="131"/>
    </row>
    <row r="34" spans="1:7" ht="15.75" thickBot="1" x14ac:dyDescent="0.3">
      <c r="A34" s="252"/>
      <c r="B34" s="256"/>
      <c r="C34" s="148" t="s">
        <v>171</v>
      </c>
      <c r="D34" s="133"/>
      <c r="E34" s="134"/>
      <c r="F34" s="133"/>
      <c r="G34" s="134"/>
    </row>
    <row r="35" spans="1:7" ht="15.75" thickTop="1" x14ac:dyDescent="0.25">
      <c r="A35" s="252"/>
      <c r="B35" s="257" t="s">
        <v>30</v>
      </c>
      <c r="C35" s="149" t="s">
        <v>39</v>
      </c>
      <c r="D35" s="130"/>
      <c r="E35" s="131"/>
      <c r="F35" s="130"/>
      <c r="G35" s="248"/>
    </row>
    <row r="36" spans="1:7" x14ac:dyDescent="0.25">
      <c r="A36" s="252"/>
      <c r="B36" s="258"/>
      <c r="C36" s="150" t="s">
        <v>40</v>
      </c>
      <c r="D36" s="132"/>
      <c r="E36" s="131"/>
      <c r="F36" s="132"/>
      <c r="G36" s="131"/>
    </row>
    <row r="37" spans="1:7" ht="33" customHeight="1" x14ac:dyDescent="0.25">
      <c r="A37" s="252"/>
      <c r="B37" s="258"/>
      <c r="C37" s="150" t="s">
        <v>178</v>
      </c>
      <c r="D37" s="132"/>
      <c r="E37" s="131"/>
      <c r="F37" s="132"/>
      <c r="G37" s="131"/>
    </row>
    <row r="38" spans="1:7" x14ac:dyDescent="0.25">
      <c r="A38" s="252"/>
      <c r="B38" s="258"/>
      <c r="C38" s="150" t="s">
        <v>157</v>
      </c>
      <c r="D38" s="132"/>
      <c r="E38" s="131"/>
      <c r="F38" s="132"/>
      <c r="G38" s="131"/>
    </row>
    <row r="39" spans="1:7" x14ac:dyDescent="0.25">
      <c r="A39" s="252"/>
      <c r="B39" s="258"/>
      <c r="C39" s="150" t="s">
        <v>158</v>
      </c>
      <c r="D39" s="132"/>
      <c r="E39" s="131"/>
      <c r="F39" s="132"/>
      <c r="G39" s="131"/>
    </row>
    <row r="40" spans="1:7" x14ac:dyDescent="0.25">
      <c r="A40" s="252"/>
      <c r="B40" s="258"/>
      <c r="C40" s="151" t="s">
        <v>42</v>
      </c>
      <c r="D40" s="132"/>
      <c r="E40" s="131"/>
      <c r="F40" s="132"/>
      <c r="G40" s="131"/>
    </row>
    <row r="41" spans="1:7" x14ac:dyDescent="0.25">
      <c r="A41" s="252"/>
      <c r="B41" s="258"/>
      <c r="C41" s="152" t="s">
        <v>43</v>
      </c>
      <c r="D41" s="132"/>
      <c r="E41" s="131"/>
      <c r="F41" s="132"/>
      <c r="G41" s="131"/>
    </row>
    <row r="42" spans="1:7" ht="30.75" thickBot="1" x14ac:dyDescent="0.3">
      <c r="A42" s="252"/>
      <c r="B42" s="259"/>
      <c r="C42" s="153" t="s">
        <v>44</v>
      </c>
      <c r="D42" s="133"/>
      <c r="E42" s="134"/>
      <c r="F42" s="133"/>
      <c r="G42" s="134"/>
    </row>
    <row r="43" spans="1:7" ht="30.75" customHeight="1" thickTop="1" x14ac:dyDescent="0.25">
      <c r="A43" s="252"/>
      <c r="B43" s="249" t="s">
        <v>36</v>
      </c>
      <c r="C43" s="150" t="s">
        <v>142</v>
      </c>
      <c r="D43" s="135"/>
      <c r="E43" s="136"/>
      <c r="F43" s="135"/>
      <c r="G43" s="136"/>
    </row>
    <row r="44" spans="1:7" ht="51.75" customHeight="1" thickBot="1" x14ac:dyDescent="0.3">
      <c r="A44" s="253"/>
      <c r="B44" s="250"/>
      <c r="C44" s="153" t="s">
        <v>45</v>
      </c>
      <c r="D44" s="137"/>
      <c r="E44" s="138"/>
      <c r="F44" s="137"/>
      <c r="G44" s="138"/>
    </row>
    <row r="45" spans="1:7" ht="15.75" thickTop="1" x14ac:dyDescent="0.25"/>
  </sheetData>
  <mergeCells count="12">
    <mergeCell ref="B43:B44"/>
    <mergeCell ref="A31:A44"/>
    <mergeCell ref="B31:B34"/>
    <mergeCell ref="B35:B42"/>
    <mergeCell ref="C2:L2"/>
    <mergeCell ref="D3:F3"/>
    <mergeCell ref="G3:I3"/>
    <mergeCell ref="J3:L3"/>
    <mergeCell ref="A5:A27"/>
    <mergeCell ref="B5:B10"/>
    <mergeCell ref="B11:B18"/>
    <mergeCell ref="B19:B27"/>
  </mergeCells>
  <pageMargins left="0.70866141732283472" right="0.70866141732283472" top="0.74803149606299213" bottom="0.74803149606299213" header="0.31496062992125984" footer="0.31496062992125984"/>
  <pageSetup paperSize="8"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DG434"/>
  <sheetViews>
    <sheetView zoomScale="80" zoomScaleNormal="80" workbookViewId="0">
      <selection activeCell="B1" sqref="B1:I1"/>
    </sheetView>
  </sheetViews>
  <sheetFormatPr defaultColWidth="8.85546875" defaultRowHeight="15" x14ac:dyDescent="0.25"/>
  <cols>
    <col min="1" max="1" width="8.85546875" style="29" customWidth="1"/>
    <col min="2" max="2" width="93" style="29" customWidth="1"/>
    <col min="3" max="3" width="13.85546875" style="29" customWidth="1"/>
    <col min="4" max="4" width="15.5703125" style="29" customWidth="1"/>
    <col min="5" max="5" width="15.7109375" style="29" customWidth="1"/>
    <col min="6" max="6" width="15.42578125" style="29" customWidth="1"/>
    <col min="7" max="7" width="17.42578125" style="29" customWidth="1"/>
    <col min="8" max="8" width="17.7109375" style="29" customWidth="1"/>
    <col min="9" max="9" width="17.28515625" style="29" customWidth="1"/>
    <col min="10" max="10" width="51" style="80" customWidth="1"/>
    <col min="11" max="11" width="28.5703125" style="80" customWidth="1"/>
    <col min="12" max="25" width="14.28515625" style="80" customWidth="1"/>
    <col min="26" max="26" width="14.28515625" style="195" customWidth="1"/>
    <col min="27" max="28" width="14.85546875" style="195" customWidth="1"/>
    <col min="29" max="30" width="8.85546875" style="195" customWidth="1"/>
    <col min="31" max="31" width="11.7109375" style="195" customWidth="1"/>
    <col min="32" max="35" width="8.85546875" style="195" customWidth="1"/>
    <col min="36" max="36" width="11.42578125" style="195" customWidth="1"/>
    <col min="37" max="45" width="8.85546875" style="195" customWidth="1"/>
    <col min="46" max="53" width="8.85546875" style="195"/>
    <col min="54" max="62" width="8.85546875" style="80"/>
    <col min="63" max="16384" width="8.85546875" style="29"/>
  </cols>
  <sheetData>
    <row r="1" spans="1:62" ht="66.599999999999994" customHeight="1" thickBot="1" x14ac:dyDescent="0.3">
      <c r="A1" s="27"/>
      <c r="B1" s="282" t="s">
        <v>46</v>
      </c>
      <c r="C1" s="282"/>
      <c r="D1" s="282"/>
      <c r="E1" s="282"/>
      <c r="F1" s="282"/>
      <c r="G1" s="282"/>
      <c r="H1" s="282"/>
      <c r="I1" s="282"/>
      <c r="J1" s="28"/>
      <c r="K1" s="28"/>
      <c r="L1" s="28"/>
      <c r="M1" s="28"/>
      <c r="N1" s="28"/>
      <c r="O1" s="28"/>
      <c r="P1" s="28"/>
      <c r="Q1" s="28"/>
      <c r="R1" s="28"/>
      <c r="S1" s="28"/>
      <c r="T1" s="28"/>
      <c r="U1" s="28"/>
      <c r="V1" s="28"/>
      <c r="W1" s="28"/>
      <c r="X1" s="28"/>
      <c r="Y1" s="28"/>
      <c r="Z1" s="193"/>
      <c r="AA1" s="194"/>
      <c r="AB1" s="194"/>
    </row>
    <row r="2" spans="1:62" ht="19.5" thickTop="1" x14ac:dyDescent="0.25">
      <c r="A2" s="27"/>
      <c r="B2" s="316" t="s">
        <v>143</v>
      </c>
      <c r="C2" s="317"/>
      <c r="D2" s="305" t="s">
        <v>47</v>
      </c>
      <c r="E2" s="306"/>
      <c r="F2" s="306"/>
      <c r="G2" s="306"/>
      <c r="H2" s="306"/>
      <c r="I2" s="307"/>
      <c r="J2" s="30"/>
      <c r="K2" s="30"/>
      <c r="L2" s="30"/>
      <c r="M2" s="30"/>
      <c r="N2" s="30"/>
      <c r="O2" s="30"/>
      <c r="P2" s="30"/>
      <c r="Q2" s="30"/>
      <c r="R2" s="30"/>
      <c r="S2" s="30"/>
      <c r="T2" s="30"/>
      <c r="U2" s="30"/>
      <c r="V2" s="30"/>
      <c r="W2" s="30"/>
      <c r="X2" s="30"/>
      <c r="Y2" s="30"/>
      <c r="Z2" s="196"/>
      <c r="AA2" s="197"/>
      <c r="AB2" s="197"/>
    </row>
    <row r="3" spans="1:62" ht="18.75" x14ac:dyDescent="0.25">
      <c r="A3" s="27"/>
      <c r="B3" s="14" t="s">
        <v>48</v>
      </c>
      <c r="C3" s="13"/>
      <c r="D3" s="308" t="s">
        <v>48</v>
      </c>
      <c r="E3" s="309"/>
      <c r="F3" s="309"/>
      <c r="G3" s="309"/>
      <c r="H3" s="309"/>
      <c r="I3" s="310"/>
      <c r="J3" s="30"/>
      <c r="K3" s="30"/>
      <c r="L3" s="30"/>
      <c r="M3" s="30"/>
      <c r="N3" s="30"/>
      <c r="O3" s="30"/>
      <c r="P3" s="30"/>
      <c r="Q3" s="30"/>
      <c r="R3" s="30"/>
      <c r="S3" s="30"/>
      <c r="T3" s="30"/>
      <c r="U3" s="30"/>
      <c r="V3" s="30"/>
      <c r="W3" s="30"/>
      <c r="X3" s="30"/>
      <c r="Y3" s="30"/>
      <c r="Z3" s="196"/>
      <c r="AA3" s="194"/>
      <c r="AB3" s="194"/>
    </row>
    <row r="4" spans="1:62" ht="61.5" customHeight="1" x14ac:dyDescent="0.25">
      <c r="A4" s="27"/>
      <c r="B4" s="318" t="s">
        <v>187</v>
      </c>
      <c r="C4" s="319"/>
      <c r="D4" s="319"/>
      <c r="E4" s="319"/>
      <c r="F4" s="319"/>
      <c r="G4" s="319"/>
      <c r="H4" s="319"/>
      <c r="I4" s="320"/>
      <c r="J4" s="32"/>
      <c r="K4" s="32"/>
      <c r="L4" s="32"/>
      <c r="M4" s="32"/>
      <c r="N4" s="32"/>
      <c r="O4" s="32"/>
      <c r="P4" s="32"/>
      <c r="Q4" s="32"/>
      <c r="R4" s="32"/>
      <c r="S4" s="32"/>
      <c r="T4" s="32"/>
      <c r="U4" s="32"/>
      <c r="V4" s="32"/>
      <c r="W4" s="32"/>
      <c r="X4" s="32"/>
      <c r="Y4" s="32"/>
      <c r="Z4" s="198"/>
      <c r="AA4" s="194"/>
      <c r="AB4" s="194"/>
    </row>
    <row r="5" spans="1:62" ht="184.5" customHeight="1" thickBot="1" x14ac:dyDescent="0.3">
      <c r="A5" s="27"/>
      <c r="B5" s="321" t="s">
        <v>188</v>
      </c>
      <c r="C5" s="322"/>
      <c r="D5" s="322"/>
      <c r="E5" s="322"/>
      <c r="F5" s="322"/>
      <c r="G5" s="322"/>
      <c r="H5" s="322"/>
      <c r="I5" s="323"/>
      <c r="J5" s="32"/>
      <c r="K5" s="32"/>
      <c r="L5" s="32"/>
      <c r="M5" s="32"/>
      <c r="N5" s="32"/>
      <c r="O5" s="32"/>
      <c r="P5" s="32"/>
      <c r="Q5" s="32"/>
      <c r="R5" s="32"/>
      <c r="S5" s="32"/>
      <c r="T5" s="32"/>
      <c r="U5" s="32"/>
      <c r="V5" s="32"/>
      <c r="W5" s="32"/>
      <c r="X5" s="32"/>
      <c r="Y5" s="32"/>
      <c r="Z5" s="198"/>
      <c r="AA5" s="194"/>
      <c r="AB5" s="194"/>
    </row>
    <row r="6" spans="1:62" ht="20.45" customHeight="1" thickTop="1" thickBot="1" x14ac:dyDescent="0.3">
      <c r="A6" s="33"/>
      <c r="B6" s="31"/>
      <c r="C6" s="31"/>
      <c r="D6" s="31"/>
      <c r="E6" s="31"/>
      <c r="F6" s="31"/>
      <c r="G6" s="31"/>
      <c r="H6" s="31"/>
      <c r="I6" s="31"/>
      <c r="J6" s="31"/>
      <c r="K6" s="31"/>
      <c r="L6" s="31"/>
      <c r="M6" s="31"/>
      <c r="N6" s="31"/>
      <c r="O6" s="31"/>
      <c r="P6" s="31"/>
      <c r="Q6" s="31"/>
      <c r="R6" s="31"/>
      <c r="S6" s="31"/>
      <c r="T6" s="31"/>
      <c r="U6" s="31"/>
      <c r="V6" s="31"/>
      <c r="W6" s="31"/>
      <c r="X6" s="31"/>
      <c r="Y6" s="31"/>
      <c r="Z6" s="197"/>
      <c r="AA6" s="194"/>
      <c r="AB6" s="194"/>
    </row>
    <row r="7" spans="1:62" ht="30.6" customHeight="1" thickTop="1" thickBot="1" x14ac:dyDescent="0.3">
      <c r="A7" s="34"/>
      <c r="B7" s="295" t="s">
        <v>49</v>
      </c>
      <c r="C7" s="296"/>
      <c r="D7" s="296"/>
      <c r="E7" s="296"/>
      <c r="F7" s="296"/>
      <c r="G7" s="296"/>
      <c r="H7" s="296"/>
      <c r="I7" s="297"/>
      <c r="J7" s="35"/>
      <c r="K7" s="35"/>
      <c r="L7" s="35"/>
      <c r="M7" s="35"/>
      <c r="N7" s="35"/>
      <c r="O7" s="35"/>
      <c r="P7" s="35"/>
      <c r="Q7" s="35"/>
      <c r="R7" s="35"/>
      <c r="S7" s="35"/>
      <c r="T7" s="35"/>
      <c r="U7" s="35"/>
      <c r="V7" s="35"/>
      <c r="W7" s="35"/>
      <c r="X7" s="35"/>
      <c r="Y7" s="35"/>
      <c r="Z7" s="199"/>
      <c r="AA7" s="194"/>
      <c r="AB7" s="194"/>
      <c r="AC7" s="200"/>
      <c r="AD7" s="201"/>
      <c r="AE7" s="202"/>
    </row>
    <row r="8" spans="1:62" ht="28.9" customHeight="1" thickTop="1" thickBot="1" x14ac:dyDescent="0.3">
      <c r="A8" s="34"/>
      <c r="B8" s="340" t="s">
        <v>81</v>
      </c>
      <c r="C8" s="341"/>
      <c r="D8" s="341"/>
      <c r="E8" s="341"/>
      <c r="F8" s="341"/>
      <c r="G8" s="341"/>
      <c r="H8" s="341"/>
      <c r="I8" s="342"/>
      <c r="J8" s="38"/>
      <c r="K8" s="38"/>
      <c r="L8" s="38"/>
      <c r="M8" s="38"/>
      <c r="N8" s="38"/>
      <c r="O8" s="38"/>
      <c r="P8" s="38"/>
      <c r="Q8" s="38"/>
      <c r="R8" s="38"/>
      <c r="S8" s="38"/>
      <c r="T8" s="38"/>
      <c r="U8" s="38"/>
      <c r="V8" s="38"/>
      <c r="W8" s="38"/>
      <c r="X8" s="38"/>
      <c r="Y8" s="38"/>
      <c r="Z8" s="203"/>
      <c r="AA8" s="194"/>
      <c r="AB8" s="204"/>
      <c r="AC8" s="205" t="s">
        <v>6</v>
      </c>
      <c r="AD8" s="206"/>
      <c r="AE8" s="207">
        <f>SUM(AB9:AC30)</f>
        <v>25</v>
      </c>
      <c r="AF8" s="278" t="s">
        <v>4</v>
      </c>
      <c r="AG8" s="279"/>
      <c r="AI8" s="280" t="s">
        <v>7</v>
      </c>
      <c r="AJ8" s="280"/>
      <c r="AK8" s="280"/>
      <c r="AL8" s="195">
        <f>+AE8+AE31</f>
        <v>25</v>
      </c>
    </row>
    <row r="9" spans="1:62" ht="27.6" customHeight="1" thickTop="1" x14ac:dyDescent="0.25">
      <c r="A9" s="34"/>
      <c r="B9" s="39" t="s">
        <v>50</v>
      </c>
      <c r="C9" s="40" t="s">
        <v>51</v>
      </c>
      <c r="D9" s="343" t="s">
        <v>52</v>
      </c>
      <c r="E9" s="344"/>
      <c r="F9" s="344"/>
      <c r="G9" s="344"/>
      <c r="H9" s="345"/>
      <c r="I9" s="184" t="s">
        <v>51</v>
      </c>
      <c r="J9" s="42"/>
      <c r="K9" s="42"/>
      <c r="L9" s="42"/>
      <c r="M9" s="42"/>
      <c r="N9" s="42"/>
      <c r="O9" s="42"/>
      <c r="P9" s="42"/>
      <c r="Q9" s="42"/>
      <c r="R9" s="42"/>
      <c r="S9" s="42"/>
      <c r="T9" s="42"/>
      <c r="U9" s="42"/>
      <c r="V9" s="42"/>
      <c r="W9" s="42"/>
      <c r="X9" s="42"/>
      <c r="Y9" s="42"/>
      <c r="Z9" s="203"/>
      <c r="AA9" s="194"/>
      <c r="AB9" s="208"/>
      <c r="AC9" s="209"/>
      <c r="AD9" s="201">
        <f>COUNTIF(C10:C30,"Niet relevant")</f>
        <v>0</v>
      </c>
      <c r="AE9" s="210">
        <f>COUNTIF(C10:C30,"Relevant")</f>
        <v>0</v>
      </c>
      <c r="AF9" s="211"/>
      <c r="AG9" s="212"/>
      <c r="AI9" s="281" t="s">
        <v>10</v>
      </c>
      <c r="AJ9" s="281"/>
      <c r="AK9" s="281"/>
      <c r="AL9" s="195">
        <f>+AL8-AL10</f>
        <v>0</v>
      </c>
    </row>
    <row r="10" spans="1:62" ht="34.15" customHeight="1" x14ac:dyDescent="0.25">
      <c r="A10" s="34"/>
      <c r="B10" s="43" t="s">
        <v>73</v>
      </c>
      <c r="C10" s="1"/>
      <c r="D10" s="346" t="s">
        <v>179</v>
      </c>
      <c r="E10" s="347"/>
      <c r="F10" s="347"/>
      <c r="G10" s="347"/>
      <c r="H10" s="348"/>
      <c r="I10" s="10"/>
      <c r="J10" s="44"/>
      <c r="K10" s="44"/>
      <c r="L10" s="44"/>
      <c r="M10" s="44"/>
      <c r="N10" s="44"/>
      <c r="O10" s="44"/>
      <c r="P10" s="44"/>
      <c r="Q10" s="44"/>
      <c r="R10" s="44"/>
      <c r="S10" s="44"/>
      <c r="T10" s="44"/>
      <c r="U10" s="44"/>
      <c r="V10" s="44"/>
      <c r="W10" s="44"/>
      <c r="X10" s="44"/>
      <c r="Y10" s="44"/>
      <c r="Z10" s="213"/>
      <c r="AA10" s="194"/>
      <c r="AB10" s="208">
        <f>IF(B10="",0,1)</f>
        <v>1</v>
      </c>
      <c r="AC10" s="209">
        <f>IF(D10="",0,1)</f>
        <v>1</v>
      </c>
      <c r="AD10" s="201">
        <f>COUNTIF(I10:I30,"Relevant")</f>
        <v>0</v>
      </c>
      <c r="AE10" s="210">
        <f>COUNTIF(I10:I30,"Niet relevant")</f>
        <v>0</v>
      </c>
      <c r="AF10" s="211">
        <f t="shared" ref="AF10:AF30" si="0">IF(C10="",1,0)</f>
        <v>1</v>
      </c>
      <c r="AG10" s="212">
        <f>IF(I10="",1,0)</f>
        <v>1</v>
      </c>
      <c r="AI10" s="280" t="s">
        <v>9</v>
      </c>
      <c r="AJ10" s="280"/>
      <c r="AK10" s="280"/>
      <c r="AL10" s="195">
        <f>SUM(AF9:AG41)</f>
        <v>25</v>
      </c>
    </row>
    <row r="11" spans="1:62" s="47" customFormat="1" ht="64.5" customHeight="1" x14ac:dyDescent="0.25">
      <c r="A11" s="45"/>
      <c r="B11" s="46" t="s">
        <v>180</v>
      </c>
      <c r="C11" s="1"/>
      <c r="D11" s="328" t="s">
        <v>53</v>
      </c>
      <c r="E11" s="328"/>
      <c r="F11" s="328"/>
      <c r="G11" s="328"/>
      <c r="H11" s="328"/>
      <c r="I11" s="10"/>
      <c r="J11" s="44"/>
      <c r="K11" s="44"/>
      <c r="L11" s="44"/>
      <c r="M11" s="44"/>
      <c r="N11" s="44"/>
      <c r="O11" s="44"/>
      <c r="P11" s="44"/>
      <c r="Q11" s="44"/>
      <c r="R11" s="44"/>
      <c r="S11" s="44"/>
      <c r="T11" s="44"/>
      <c r="U11" s="44"/>
      <c r="V11" s="44"/>
      <c r="W11" s="44"/>
      <c r="X11" s="44"/>
      <c r="Y11" s="44"/>
      <c r="Z11" s="213"/>
      <c r="AA11" s="214"/>
      <c r="AB11" s="208">
        <f t="shared" ref="AB11:AB30" si="1">IF(B11="",0,1)</f>
        <v>1</v>
      </c>
      <c r="AC11" s="209">
        <f t="shared" ref="AC11:AC30" si="2">IF(D11="",0,1)</f>
        <v>1</v>
      </c>
      <c r="AD11" s="215"/>
      <c r="AE11" s="216"/>
      <c r="AF11" s="217">
        <f t="shared" si="0"/>
        <v>1</v>
      </c>
      <c r="AG11" s="218">
        <f>IF(I11="",1,0)</f>
        <v>1</v>
      </c>
      <c r="AH11" s="219"/>
      <c r="AI11" s="281" t="s">
        <v>8</v>
      </c>
      <c r="AJ11" s="281"/>
      <c r="AK11" s="281"/>
      <c r="AL11" s="219">
        <f>+AE31</f>
        <v>0</v>
      </c>
      <c r="AM11" s="219"/>
      <c r="AN11" s="219"/>
      <c r="AO11" s="219"/>
      <c r="AP11" s="219"/>
      <c r="AQ11" s="219"/>
      <c r="AR11" s="219"/>
      <c r="AS11" s="219"/>
      <c r="AT11" s="219"/>
      <c r="AU11" s="219"/>
      <c r="AV11" s="219"/>
      <c r="AW11" s="219"/>
      <c r="AX11" s="219"/>
      <c r="AY11" s="219"/>
      <c r="AZ11" s="219"/>
      <c r="BA11" s="219"/>
      <c r="BB11" s="191"/>
      <c r="BC11" s="191"/>
      <c r="BD11" s="191"/>
      <c r="BE11" s="191"/>
      <c r="BF11" s="191"/>
      <c r="BG11" s="191"/>
      <c r="BH11" s="191"/>
      <c r="BI11" s="191"/>
      <c r="BJ11" s="191"/>
    </row>
    <row r="12" spans="1:62" ht="61.5" customHeight="1" x14ac:dyDescent="0.25">
      <c r="A12" s="34"/>
      <c r="B12" s="46" t="s">
        <v>181</v>
      </c>
      <c r="C12" s="1"/>
      <c r="D12" s="328" t="s">
        <v>159</v>
      </c>
      <c r="E12" s="328"/>
      <c r="F12" s="328"/>
      <c r="G12" s="328"/>
      <c r="H12" s="328"/>
      <c r="I12" s="10"/>
      <c r="J12" s="44"/>
      <c r="K12" s="44"/>
      <c r="L12" s="44"/>
      <c r="M12" s="44"/>
      <c r="N12" s="44"/>
      <c r="O12" s="44"/>
      <c r="P12" s="44"/>
      <c r="Q12" s="44"/>
      <c r="R12" s="44"/>
      <c r="S12" s="44"/>
      <c r="T12" s="44"/>
      <c r="U12" s="44"/>
      <c r="V12" s="44"/>
      <c r="W12" s="44"/>
      <c r="X12" s="44"/>
      <c r="Y12" s="44"/>
      <c r="Z12" s="213"/>
      <c r="AA12" s="194"/>
      <c r="AB12" s="208">
        <f t="shared" si="1"/>
        <v>1</v>
      </c>
      <c r="AC12" s="209">
        <f t="shared" si="2"/>
        <v>1</v>
      </c>
      <c r="AD12" s="201"/>
      <c r="AE12" s="210"/>
      <c r="AF12" s="211">
        <f t="shared" si="0"/>
        <v>1</v>
      </c>
      <c r="AG12" s="212">
        <f t="shared" ref="AG12:AG13" si="3">IF(I12="",1,0)</f>
        <v>1</v>
      </c>
      <c r="AJ12" s="219" t="s">
        <v>122</v>
      </c>
      <c r="AK12" s="219" t="s">
        <v>121</v>
      </c>
    </row>
    <row r="13" spans="1:62" ht="36.75" customHeight="1" x14ac:dyDescent="0.25">
      <c r="A13" s="34"/>
      <c r="B13" s="46" t="s">
        <v>182</v>
      </c>
      <c r="C13" s="1"/>
      <c r="D13" s="328" t="s">
        <v>54</v>
      </c>
      <c r="E13" s="328"/>
      <c r="F13" s="328"/>
      <c r="G13" s="328"/>
      <c r="H13" s="328"/>
      <c r="I13" s="10"/>
      <c r="J13" s="44"/>
      <c r="K13" s="44"/>
      <c r="L13" s="44"/>
      <c r="M13" s="44"/>
      <c r="N13" s="44"/>
      <c r="O13" s="44"/>
      <c r="P13" s="44"/>
      <c r="Q13" s="44"/>
      <c r="R13" s="44"/>
      <c r="S13" s="44"/>
      <c r="T13" s="44"/>
      <c r="U13" s="44"/>
      <c r="V13" s="44"/>
      <c r="W13" s="44"/>
      <c r="X13" s="44"/>
      <c r="Y13" s="44"/>
      <c r="Z13" s="213"/>
      <c r="AA13" s="194"/>
      <c r="AB13" s="208">
        <f t="shared" si="1"/>
        <v>1</v>
      </c>
      <c r="AC13" s="209">
        <f t="shared" si="2"/>
        <v>1</v>
      </c>
      <c r="AD13" s="201"/>
      <c r="AE13" s="210"/>
      <c r="AF13" s="211">
        <f t="shared" si="0"/>
        <v>1</v>
      </c>
      <c r="AG13" s="212">
        <f t="shared" si="3"/>
        <v>1</v>
      </c>
      <c r="AI13" s="195" t="s">
        <v>114</v>
      </c>
      <c r="AJ13" s="195">
        <f>+AE9+AD32</f>
        <v>0</v>
      </c>
      <c r="AK13" s="195">
        <f>+AD10+AE33</f>
        <v>0</v>
      </c>
    </row>
    <row r="14" spans="1:62" ht="32.450000000000003" customHeight="1" x14ac:dyDescent="0.25">
      <c r="A14" s="34"/>
      <c r="B14" s="43" t="s">
        <v>55</v>
      </c>
      <c r="C14" s="1"/>
      <c r="D14" s="328"/>
      <c r="E14" s="328"/>
      <c r="F14" s="328"/>
      <c r="G14" s="328"/>
      <c r="H14" s="328"/>
      <c r="I14" s="48"/>
      <c r="J14" s="44"/>
      <c r="K14" s="44"/>
      <c r="L14" s="44"/>
      <c r="M14" s="44"/>
      <c r="N14" s="44"/>
      <c r="O14" s="44"/>
      <c r="P14" s="44"/>
      <c r="Q14" s="44"/>
      <c r="R14" s="44"/>
      <c r="S14" s="44"/>
      <c r="T14" s="44"/>
      <c r="U14" s="44"/>
      <c r="V14" s="44"/>
      <c r="W14" s="44"/>
      <c r="X14" s="44"/>
      <c r="Y14" s="44"/>
      <c r="Z14" s="213"/>
      <c r="AA14" s="194"/>
      <c r="AB14" s="208">
        <f t="shared" si="1"/>
        <v>1</v>
      </c>
      <c r="AC14" s="209">
        <f t="shared" si="2"/>
        <v>0</v>
      </c>
      <c r="AD14" s="201"/>
      <c r="AE14" s="210"/>
      <c r="AF14" s="211">
        <f t="shared" si="0"/>
        <v>1</v>
      </c>
      <c r="AG14" s="212">
        <f>IF(AND(D14&lt;&gt;"",I14=""),1,0)</f>
        <v>0</v>
      </c>
      <c r="AI14" s="195" t="s">
        <v>117</v>
      </c>
      <c r="AJ14" s="195">
        <f>+AD9+AE32</f>
        <v>0</v>
      </c>
      <c r="AK14" s="195">
        <f>+AE10+AD33</f>
        <v>0</v>
      </c>
    </row>
    <row r="15" spans="1:62" ht="33.75" customHeight="1" x14ac:dyDescent="0.25">
      <c r="A15" s="34"/>
      <c r="B15" s="43" t="s">
        <v>56</v>
      </c>
      <c r="C15" s="1"/>
      <c r="D15" s="328"/>
      <c r="E15" s="328"/>
      <c r="F15" s="328"/>
      <c r="G15" s="328"/>
      <c r="H15" s="328"/>
      <c r="I15" s="48"/>
      <c r="J15" s="44"/>
      <c r="K15" s="44"/>
      <c r="L15" s="44"/>
      <c r="M15" s="44"/>
      <c r="N15" s="44"/>
      <c r="O15" s="44"/>
      <c r="P15" s="44"/>
      <c r="Q15" s="44"/>
      <c r="R15" s="44"/>
      <c r="S15" s="44"/>
      <c r="T15" s="44"/>
      <c r="U15" s="44"/>
      <c r="V15" s="44"/>
      <c r="W15" s="44"/>
      <c r="X15" s="44"/>
      <c r="Y15" s="44"/>
      <c r="Z15" s="213"/>
      <c r="AA15" s="194"/>
      <c r="AB15" s="208">
        <f t="shared" si="1"/>
        <v>1</v>
      </c>
      <c r="AC15" s="209">
        <f t="shared" si="2"/>
        <v>0</v>
      </c>
      <c r="AD15" s="201"/>
      <c r="AE15" s="210"/>
      <c r="AF15" s="211">
        <f t="shared" si="0"/>
        <v>1</v>
      </c>
      <c r="AG15" s="212">
        <f t="shared" ref="AG15:AG30" si="4">IF(AND(D15&lt;&gt;"",I15=""),1,0)</f>
        <v>0</v>
      </c>
    </row>
    <row r="16" spans="1:62" ht="49.5" customHeight="1" x14ac:dyDescent="0.25">
      <c r="A16" s="34"/>
      <c r="B16" s="43" t="s">
        <v>85</v>
      </c>
      <c r="C16" s="1"/>
      <c r="D16" s="328"/>
      <c r="E16" s="328"/>
      <c r="F16" s="328"/>
      <c r="G16" s="328"/>
      <c r="H16" s="328"/>
      <c r="I16" s="48"/>
      <c r="J16" s="44"/>
      <c r="K16" s="44"/>
      <c r="L16" s="44"/>
      <c r="M16" s="44"/>
      <c r="N16" s="44"/>
      <c r="O16" s="44"/>
      <c r="P16" s="44"/>
      <c r="Q16" s="44"/>
      <c r="R16" s="44"/>
      <c r="S16" s="44"/>
      <c r="T16" s="44"/>
      <c r="U16" s="44"/>
      <c r="V16" s="44"/>
      <c r="W16" s="44"/>
      <c r="X16" s="44"/>
      <c r="Y16" s="44"/>
      <c r="Z16" s="213"/>
      <c r="AA16" s="194"/>
      <c r="AB16" s="208">
        <f t="shared" si="1"/>
        <v>1</v>
      </c>
      <c r="AC16" s="209">
        <f t="shared" si="2"/>
        <v>0</v>
      </c>
      <c r="AD16" s="201"/>
      <c r="AE16" s="210"/>
      <c r="AF16" s="211">
        <f t="shared" si="0"/>
        <v>1</v>
      </c>
      <c r="AG16" s="212">
        <f t="shared" si="4"/>
        <v>0</v>
      </c>
    </row>
    <row r="17" spans="1:33" ht="34.15" customHeight="1" x14ac:dyDescent="0.25">
      <c r="A17" s="34"/>
      <c r="B17" s="43" t="s">
        <v>86</v>
      </c>
      <c r="C17" s="1"/>
      <c r="D17" s="324"/>
      <c r="E17" s="324"/>
      <c r="F17" s="324"/>
      <c r="G17" s="324"/>
      <c r="H17" s="324"/>
      <c r="I17" s="48"/>
      <c r="J17" s="44"/>
      <c r="K17" s="44"/>
      <c r="L17" s="44"/>
      <c r="M17" s="44"/>
      <c r="N17" s="44"/>
      <c r="O17" s="44"/>
      <c r="P17" s="44"/>
      <c r="Q17" s="44"/>
      <c r="R17" s="44"/>
      <c r="S17" s="44"/>
      <c r="T17" s="44"/>
      <c r="U17" s="44"/>
      <c r="V17" s="44"/>
      <c r="W17" s="44"/>
      <c r="X17" s="44"/>
      <c r="Y17" s="44"/>
      <c r="Z17" s="213"/>
      <c r="AA17" s="194"/>
      <c r="AB17" s="208">
        <f t="shared" si="1"/>
        <v>1</v>
      </c>
      <c r="AC17" s="209">
        <f t="shared" si="2"/>
        <v>0</v>
      </c>
      <c r="AD17" s="201"/>
      <c r="AE17" s="210"/>
      <c r="AF17" s="211">
        <f t="shared" si="0"/>
        <v>1</v>
      </c>
      <c r="AG17" s="212">
        <f t="shared" si="4"/>
        <v>0</v>
      </c>
    </row>
    <row r="18" spans="1:33" ht="34.15" customHeight="1" x14ac:dyDescent="0.25">
      <c r="A18" s="34"/>
      <c r="B18" s="43" t="s">
        <v>148</v>
      </c>
      <c r="C18" s="1"/>
      <c r="D18" s="324"/>
      <c r="E18" s="324"/>
      <c r="F18" s="324"/>
      <c r="G18" s="324"/>
      <c r="H18" s="324"/>
      <c r="I18" s="48"/>
      <c r="J18" s="44"/>
      <c r="K18" s="44"/>
      <c r="L18" s="44"/>
      <c r="M18" s="44"/>
      <c r="N18" s="44"/>
      <c r="O18" s="44"/>
      <c r="P18" s="44"/>
      <c r="Q18" s="44"/>
      <c r="R18" s="44"/>
      <c r="S18" s="44"/>
      <c r="T18" s="44"/>
      <c r="U18" s="44"/>
      <c r="V18" s="44"/>
      <c r="W18" s="44"/>
      <c r="X18" s="44"/>
      <c r="Y18" s="44"/>
      <c r="Z18" s="213"/>
      <c r="AA18" s="194"/>
      <c r="AB18" s="208">
        <f t="shared" si="1"/>
        <v>1</v>
      </c>
      <c r="AC18" s="209">
        <f t="shared" si="2"/>
        <v>0</v>
      </c>
      <c r="AD18" s="201"/>
      <c r="AE18" s="210"/>
      <c r="AF18" s="211">
        <f t="shared" ref="AF18" si="5">IF(C18="",1,0)</f>
        <v>1</v>
      </c>
      <c r="AG18" s="212">
        <f t="shared" si="4"/>
        <v>0</v>
      </c>
    </row>
    <row r="19" spans="1:33" ht="37.5" customHeight="1" x14ac:dyDescent="0.25">
      <c r="A19" s="34"/>
      <c r="B19" s="49" t="s">
        <v>183</v>
      </c>
      <c r="C19" s="1"/>
      <c r="D19" s="328"/>
      <c r="E19" s="328"/>
      <c r="F19" s="328"/>
      <c r="G19" s="328"/>
      <c r="H19" s="328"/>
      <c r="I19" s="48"/>
      <c r="J19" s="44"/>
      <c r="K19" s="44"/>
      <c r="L19" s="44"/>
      <c r="M19" s="44"/>
      <c r="N19" s="44"/>
      <c r="O19" s="44"/>
      <c r="P19" s="44"/>
      <c r="Q19" s="44"/>
      <c r="R19" s="44"/>
      <c r="S19" s="44"/>
      <c r="T19" s="44"/>
      <c r="U19" s="44"/>
      <c r="V19" s="44"/>
      <c r="W19" s="44"/>
      <c r="X19" s="44"/>
      <c r="Y19" s="44"/>
      <c r="Z19" s="213"/>
      <c r="AA19" s="194"/>
      <c r="AB19" s="208">
        <f t="shared" si="1"/>
        <v>1</v>
      </c>
      <c r="AC19" s="209">
        <f t="shared" si="2"/>
        <v>0</v>
      </c>
      <c r="AD19" s="201"/>
      <c r="AE19" s="210"/>
      <c r="AF19" s="211">
        <f t="shared" si="0"/>
        <v>1</v>
      </c>
      <c r="AG19" s="212">
        <f t="shared" si="4"/>
        <v>0</v>
      </c>
    </row>
    <row r="20" spans="1:33" ht="17.45" customHeight="1" x14ac:dyDescent="0.25">
      <c r="A20" s="34"/>
      <c r="B20" s="43" t="s">
        <v>57</v>
      </c>
      <c r="C20" s="1"/>
      <c r="D20" s="324"/>
      <c r="E20" s="324"/>
      <c r="F20" s="324"/>
      <c r="G20" s="324"/>
      <c r="H20" s="324"/>
      <c r="I20" s="48"/>
      <c r="J20" s="44"/>
      <c r="K20" s="44"/>
      <c r="L20" s="44"/>
      <c r="M20" s="44"/>
      <c r="N20" s="44"/>
      <c r="O20" s="44"/>
      <c r="P20" s="44"/>
      <c r="Q20" s="44"/>
      <c r="R20" s="44"/>
      <c r="S20" s="44"/>
      <c r="T20" s="44"/>
      <c r="U20" s="44"/>
      <c r="V20" s="44"/>
      <c r="W20" s="44"/>
      <c r="X20" s="44"/>
      <c r="Y20" s="44"/>
      <c r="Z20" s="213"/>
      <c r="AA20" s="194"/>
      <c r="AB20" s="208">
        <f t="shared" si="1"/>
        <v>1</v>
      </c>
      <c r="AC20" s="209">
        <f t="shared" si="2"/>
        <v>0</v>
      </c>
      <c r="AD20" s="201"/>
      <c r="AE20" s="210"/>
      <c r="AF20" s="211">
        <f t="shared" si="0"/>
        <v>1</v>
      </c>
      <c r="AG20" s="212">
        <f t="shared" si="4"/>
        <v>0</v>
      </c>
    </row>
    <row r="21" spans="1:33" ht="33.75" customHeight="1" x14ac:dyDescent="0.25">
      <c r="A21" s="34"/>
      <c r="B21" s="43" t="s">
        <v>58</v>
      </c>
      <c r="C21" s="1"/>
      <c r="D21" s="324"/>
      <c r="E21" s="324"/>
      <c r="F21" s="324"/>
      <c r="G21" s="324"/>
      <c r="H21" s="324"/>
      <c r="I21" s="48"/>
      <c r="J21" s="44"/>
      <c r="K21" s="44"/>
      <c r="L21" s="44"/>
      <c r="M21" s="44"/>
      <c r="N21" s="44"/>
      <c r="O21" s="44"/>
      <c r="P21" s="44"/>
      <c r="Q21" s="44"/>
      <c r="R21" s="44"/>
      <c r="S21" s="44"/>
      <c r="T21" s="44"/>
      <c r="U21" s="44"/>
      <c r="V21" s="44"/>
      <c r="W21" s="44"/>
      <c r="X21" s="44"/>
      <c r="Y21" s="44"/>
      <c r="Z21" s="213"/>
      <c r="AA21" s="194"/>
      <c r="AB21" s="208">
        <f t="shared" si="1"/>
        <v>1</v>
      </c>
      <c r="AC21" s="209">
        <f t="shared" si="2"/>
        <v>0</v>
      </c>
      <c r="AD21" s="201"/>
      <c r="AE21" s="210"/>
      <c r="AF21" s="211">
        <f t="shared" ref="AF21:AF22" si="6">IF(C21="",1,0)</f>
        <v>1</v>
      </c>
      <c r="AG21" s="212">
        <f t="shared" si="4"/>
        <v>0</v>
      </c>
    </row>
    <row r="22" spans="1:33" ht="19.149999999999999" customHeight="1" x14ac:dyDescent="0.25">
      <c r="A22" s="34"/>
      <c r="B22" s="43" t="s">
        <v>59</v>
      </c>
      <c r="C22" s="1"/>
      <c r="D22" s="324"/>
      <c r="E22" s="324"/>
      <c r="F22" s="324"/>
      <c r="G22" s="324"/>
      <c r="H22" s="324"/>
      <c r="I22" s="48"/>
      <c r="J22" s="44"/>
      <c r="K22" s="44"/>
      <c r="L22" s="44"/>
      <c r="M22" s="44"/>
      <c r="N22" s="44"/>
      <c r="O22" s="44"/>
      <c r="P22" s="44"/>
      <c r="Q22" s="44"/>
      <c r="R22" s="44"/>
      <c r="S22" s="44"/>
      <c r="T22" s="44"/>
      <c r="U22" s="44"/>
      <c r="V22" s="44"/>
      <c r="W22" s="44"/>
      <c r="X22" s="44"/>
      <c r="Y22" s="44"/>
      <c r="Z22" s="213"/>
      <c r="AA22" s="194"/>
      <c r="AB22" s="208">
        <f t="shared" si="1"/>
        <v>1</v>
      </c>
      <c r="AC22" s="209">
        <f t="shared" si="2"/>
        <v>0</v>
      </c>
      <c r="AD22" s="201"/>
      <c r="AE22" s="210"/>
      <c r="AF22" s="211">
        <f t="shared" si="6"/>
        <v>1</v>
      </c>
      <c r="AG22" s="212">
        <f t="shared" si="4"/>
        <v>0</v>
      </c>
    </row>
    <row r="23" spans="1:33" ht="19.149999999999999" customHeight="1" x14ac:dyDescent="0.25">
      <c r="A23" s="34"/>
      <c r="B23" s="43" t="s">
        <v>60</v>
      </c>
      <c r="C23" s="1"/>
      <c r="D23" s="324"/>
      <c r="E23" s="324"/>
      <c r="F23" s="324"/>
      <c r="G23" s="324"/>
      <c r="H23" s="324"/>
      <c r="I23" s="48"/>
      <c r="J23" s="44"/>
      <c r="K23" s="44"/>
      <c r="L23" s="44"/>
      <c r="M23" s="44"/>
      <c r="N23" s="44"/>
      <c r="O23" s="44"/>
      <c r="P23" s="44"/>
      <c r="Q23" s="44"/>
      <c r="R23" s="44"/>
      <c r="S23" s="44"/>
      <c r="T23" s="44"/>
      <c r="U23" s="44"/>
      <c r="V23" s="44"/>
      <c r="W23" s="44"/>
      <c r="X23" s="44"/>
      <c r="Y23" s="44"/>
      <c r="Z23" s="213"/>
      <c r="AA23" s="194"/>
      <c r="AB23" s="208">
        <f t="shared" si="1"/>
        <v>1</v>
      </c>
      <c r="AC23" s="209">
        <f t="shared" si="2"/>
        <v>0</v>
      </c>
      <c r="AD23" s="201"/>
      <c r="AE23" s="210"/>
      <c r="AF23" s="211">
        <f t="shared" si="0"/>
        <v>1</v>
      </c>
      <c r="AG23" s="212">
        <f t="shared" si="4"/>
        <v>0</v>
      </c>
    </row>
    <row r="24" spans="1:33" ht="19.149999999999999" customHeight="1" x14ac:dyDescent="0.25">
      <c r="A24" s="34"/>
      <c r="B24" s="43" t="s">
        <v>61</v>
      </c>
      <c r="C24" s="1"/>
      <c r="D24" s="324"/>
      <c r="E24" s="324"/>
      <c r="F24" s="324"/>
      <c r="G24" s="324"/>
      <c r="H24" s="324"/>
      <c r="I24" s="48"/>
      <c r="J24" s="44"/>
      <c r="K24" s="44"/>
      <c r="L24" s="44"/>
      <c r="M24" s="44"/>
      <c r="N24" s="44"/>
      <c r="O24" s="44"/>
      <c r="P24" s="44"/>
      <c r="Q24" s="44"/>
      <c r="R24" s="44"/>
      <c r="S24" s="44"/>
      <c r="T24" s="44"/>
      <c r="U24" s="44"/>
      <c r="V24" s="44"/>
      <c r="W24" s="44"/>
      <c r="X24" s="44"/>
      <c r="Y24" s="44"/>
      <c r="Z24" s="213"/>
      <c r="AA24" s="194"/>
      <c r="AB24" s="208">
        <f t="shared" si="1"/>
        <v>1</v>
      </c>
      <c r="AC24" s="209">
        <f t="shared" si="2"/>
        <v>0</v>
      </c>
      <c r="AD24" s="201"/>
      <c r="AE24" s="210"/>
      <c r="AF24" s="211">
        <f t="shared" ref="AF24:AF25" si="7">IF(C24="",1,0)</f>
        <v>1</v>
      </c>
      <c r="AG24" s="212">
        <f t="shared" si="4"/>
        <v>0</v>
      </c>
    </row>
    <row r="25" spans="1:33" ht="34.9" customHeight="1" x14ac:dyDescent="0.25">
      <c r="A25" s="34"/>
      <c r="B25" s="43" t="s">
        <v>62</v>
      </c>
      <c r="C25" s="1"/>
      <c r="D25" s="324"/>
      <c r="E25" s="324"/>
      <c r="F25" s="324"/>
      <c r="G25" s="324"/>
      <c r="H25" s="324"/>
      <c r="I25" s="48"/>
      <c r="J25" s="44"/>
      <c r="K25" s="44"/>
      <c r="L25" s="44"/>
      <c r="M25" s="44"/>
      <c r="N25" s="44"/>
      <c r="O25" s="44"/>
      <c r="P25" s="44"/>
      <c r="Q25" s="44"/>
      <c r="R25" s="44"/>
      <c r="S25" s="44"/>
      <c r="T25" s="44"/>
      <c r="U25" s="44"/>
      <c r="V25" s="44"/>
      <c r="W25" s="44"/>
      <c r="X25" s="44"/>
      <c r="Y25" s="44"/>
      <c r="Z25" s="213"/>
      <c r="AA25" s="194"/>
      <c r="AB25" s="208">
        <f t="shared" si="1"/>
        <v>1</v>
      </c>
      <c r="AC25" s="209">
        <f t="shared" si="2"/>
        <v>0</v>
      </c>
      <c r="AD25" s="201"/>
      <c r="AE25" s="210"/>
      <c r="AF25" s="211">
        <f t="shared" si="7"/>
        <v>1</v>
      </c>
      <c r="AG25" s="212">
        <f t="shared" si="4"/>
        <v>0</v>
      </c>
    </row>
    <row r="26" spans="1:33" ht="18.600000000000001" customHeight="1" x14ac:dyDescent="0.25">
      <c r="A26" s="34"/>
      <c r="B26" s="43" t="s">
        <v>144</v>
      </c>
      <c r="C26" s="1"/>
      <c r="D26" s="324"/>
      <c r="E26" s="324"/>
      <c r="F26" s="324"/>
      <c r="G26" s="324"/>
      <c r="H26" s="324"/>
      <c r="I26" s="48"/>
      <c r="J26" s="44"/>
      <c r="K26" s="44"/>
      <c r="L26" s="44"/>
      <c r="M26" s="44"/>
      <c r="N26" s="44"/>
      <c r="O26" s="44"/>
      <c r="P26" s="44"/>
      <c r="Q26" s="44"/>
      <c r="R26" s="44"/>
      <c r="S26" s="44"/>
      <c r="T26" s="44"/>
      <c r="U26" s="44"/>
      <c r="V26" s="44"/>
      <c r="W26" s="44"/>
      <c r="X26" s="44"/>
      <c r="Y26" s="44"/>
      <c r="Z26" s="213"/>
      <c r="AA26" s="194"/>
      <c r="AB26" s="208">
        <f t="shared" si="1"/>
        <v>1</v>
      </c>
      <c r="AC26" s="209">
        <f t="shared" si="2"/>
        <v>0</v>
      </c>
      <c r="AD26" s="201"/>
      <c r="AE26" s="210"/>
      <c r="AF26" s="211">
        <f t="shared" si="0"/>
        <v>1</v>
      </c>
      <c r="AG26" s="212">
        <f t="shared" si="4"/>
        <v>0</v>
      </c>
    </row>
    <row r="27" spans="1:33" ht="17.45" customHeight="1" x14ac:dyDescent="0.25">
      <c r="A27" s="34"/>
      <c r="B27" s="43" t="s">
        <v>63</v>
      </c>
      <c r="C27" s="1"/>
      <c r="D27" s="324"/>
      <c r="E27" s="324"/>
      <c r="F27" s="324"/>
      <c r="G27" s="324"/>
      <c r="H27" s="324"/>
      <c r="I27" s="48"/>
      <c r="J27" s="44"/>
      <c r="K27" s="44"/>
      <c r="L27" s="44"/>
      <c r="M27" s="44"/>
      <c r="N27" s="44"/>
      <c r="O27" s="44"/>
      <c r="P27" s="44"/>
      <c r="Q27" s="44"/>
      <c r="R27" s="44"/>
      <c r="S27" s="44"/>
      <c r="T27" s="44"/>
      <c r="U27" s="44"/>
      <c r="V27" s="44"/>
      <c r="W27" s="44"/>
      <c r="X27" s="44"/>
      <c r="Y27" s="44"/>
      <c r="Z27" s="213"/>
      <c r="AA27" s="194"/>
      <c r="AB27" s="208">
        <f t="shared" si="1"/>
        <v>1</v>
      </c>
      <c r="AC27" s="209">
        <f t="shared" si="2"/>
        <v>0</v>
      </c>
      <c r="AD27" s="201"/>
      <c r="AE27" s="210"/>
      <c r="AF27" s="211">
        <f t="shared" ref="AF27:AF28" si="8">IF(C27="",1,0)</f>
        <v>1</v>
      </c>
      <c r="AG27" s="212">
        <f t="shared" si="4"/>
        <v>0</v>
      </c>
    </row>
    <row r="28" spans="1:33" ht="31.9" customHeight="1" x14ac:dyDescent="0.25">
      <c r="A28" s="34"/>
      <c r="B28" s="43" t="s">
        <v>174</v>
      </c>
      <c r="C28" s="1"/>
      <c r="D28" s="324"/>
      <c r="E28" s="324"/>
      <c r="F28" s="324"/>
      <c r="G28" s="324"/>
      <c r="H28" s="324"/>
      <c r="I28" s="48"/>
      <c r="J28" s="44"/>
      <c r="K28" s="44"/>
      <c r="L28" s="44"/>
      <c r="M28" s="44"/>
      <c r="N28" s="44"/>
      <c r="O28" s="44"/>
      <c r="P28" s="44"/>
      <c r="Q28" s="44"/>
      <c r="R28" s="44"/>
      <c r="S28" s="44"/>
      <c r="T28" s="44"/>
      <c r="U28" s="44"/>
      <c r="V28" s="44"/>
      <c r="W28" s="44"/>
      <c r="X28" s="44"/>
      <c r="Y28" s="44"/>
      <c r="Z28" s="213"/>
      <c r="AA28" s="194"/>
      <c r="AB28" s="208">
        <f t="shared" si="1"/>
        <v>1</v>
      </c>
      <c r="AC28" s="209">
        <f t="shared" si="2"/>
        <v>0</v>
      </c>
      <c r="AD28" s="201"/>
      <c r="AE28" s="210"/>
      <c r="AF28" s="211">
        <f t="shared" si="8"/>
        <v>1</v>
      </c>
      <c r="AG28" s="212">
        <f t="shared" si="4"/>
        <v>0</v>
      </c>
    </row>
    <row r="29" spans="1:33" ht="18" customHeight="1" x14ac:dyDescent="0.25">
      <c r="A29" s="34"/>
      <c r="B29" s="43" t="s">
        <v>64</v>
      </c>
      <c r="C29" s="1"/>
      <c r="D29" s="324"/>
      <c r="E29" s="324"/>
      <c r="F29" s="324"/>
      <c r="G29" s="324"/>
      <c r="H29" s="324"/>
      <c r="I29" s="48"/>
      <c r="J29" s="44"/>
      <c r="K29" s="44"/>
      <c r="L29" s="44"/>
      <c r="M29" s="44"/>
      <c r="N29" s="44"/>
      <c r="O29" s="44"/>
      <c r="P29" s="44"/>
      <c r="Q29" s="44"/>
      <c r="R29" s="44"/>
      <c r="S29" s="44"/>
      <c r="T29" s="44"/>
      <c r="U29" s="44"/>
      <c r="V29" s="44"/>
      <c r="W29" s="44"/>
      <c r="X29" s="44"/>
      <c r="Y29" s="44"/>
      <c r="Z29" s="213"/>
      <c r="AA29" s="194"/>
      <c r="AB29" s="208">
        <f t="shared" si="1"/>
        <v>1</v>
      </c>
      <c r="AC29" s="209">
        <f t="shared" si="2"/>
        <v>0</v>
      </c>
      <c r="AD29" s="201"/>
      <c r="AE29" s="210"/>
      <c r="AF29" s="211">
        <f t="shared" si="0"/>
        <v>1</v>
      </c>
      <c r="AG29" s="212">
        <f t="shared" si="4"/>
        <v>0</v>
      </c>
    </row>
    <row r="30" spans="1:33" ht="63.75" customHeight="1" x14ac:dyDescent="0.25">
      <c r="A30" s="34"/>
      <c r="B30" s="43" t="s">
        <v>146</v>
      </c>
      <c r="C30" s="1"/>
      <c r="D30" s="324"/>
      <c r="E30" s="324"/>
      <c r="F30" s="324"/>
      <c r="G30" s="324"/>
      <c r="H30" s="324"/>
      <c r="I30" s="48"/>
      <c r="J30" s="44"/>
      <c r="K30" s="44"/>
      <c r="L30" s="44"/>
      <c r="M30" s="44"/>
      <c r="N30" s="44"/>
      <c r="O30" s="44"/>
      <c r="P30" s="44"/>
      <c r="Q30" s="44"/>
      <c r="R30" s="44"/>
      <c r="S30" s="44"/>
      <c r="T30" s="44"/>
      <c r="U30" s="44"/>
      <c r="V30" s="44"/>
      <c r="W30" s="44"/>
      <c r="X30" s="44"/>
      <c r="Y30" s="44"/>
      <c r="Z30" s="213"/>
      <c r="AA30" s="194"/>
      <c r="AB30" s="208">
        <f t="shared" si="1"/>
        <v>1</v>
      </c>
      <c r="AC30" s="209">
        <f t="shared" si="2"/>
        <v>0</v>
      </c>
      <c r="AD30" s="201"/>
      <c r="AE30" s="210"/>
      <c r="AF30" s="211">
        <f t="shared" si="0"/>
        <v>1</v>
      </c>
      <c r="AG30" s="212">
        <f t="shared" si="4"/>
        <v>0</v>
      </c>
    </row>
    <row r="31" spans="1:33" ht="19.5" customHeight="1" x14ac:dyDescent="0.25">
      <c r="A31" s="34"/>
      <c r="B31" s="50" t="s">
        <v>66</v>
      </c>
      <c r="C31" s="51"/>
      <c r="D31" s="329" t="s">
        <v>66</v>
      </c>
      <c r="E31" s="330"/>
      <c r="F31" s="330"/>
      <c r="G31" s="330"/>
      <c r="H31" s="331"/>
      <c r="I31" s="48"/>
      <c r="J31" s="44"/>
      <c r="K31" s="44"/>
      <c r="L31" s="44"/>
      <c r="M31" s="44"/>
      <c r="N31" s="44"/>
      <c r="O31" s="44"/>
      <c r="P31" s="44"/>
      <c r="Q31" s="44"/>
      <c r="R31" s="44"/>
      <c r="S31" s="44"/>
      <c r="T31" s="44"/>
      <c r="U31" s="44"/>
      <c r="V31" s="44"/>
      <c r="W31" s="44"/>
      <c r="X31" s="44"/>
      <c r="Y31" s="44"/>
      <c r="Z31" s="213"/>
      <c r="AA31" s="194"/>
      <c r="AB31" s="220"/>
      <c r="AC31" s="221" t="s">
        <v>5</v>
      </c>
      <c r="AD31" s="201"/>
      <c r="AE31" s="210">
        <f>SUM(AB32:AC41)</f>
        <v>0</v>
      </c>
      <c r="AF31" s="222"/>
      <c r="AG31" s="223"/>
    </row>
    <row r="32" spans="1:33" ht="15" customHeight="1" x14ac:dyDescent="0.25">
      <c r="A32" s="34"/>
      <c r="B32" s="16"/>
      <c r="C32" s="1"/>
      <c r="D32" s="311"/>
      <c r="E32" s="312"/>
      <c r="F32" s="312"/>
      <c r="G32" s="312"/>
      <c r="H32" s="313"/>
      <c r="I32" s="10"/>
      <c r="J32" s="44"/>
      <c r="K32" s="44"/>
      <c r="L32" s="44"/>
      <c r="M32" s="44"/>
      <c r="N32" s="44"/>
      <c r="O32" s="44"/>
      <c r="P32" s="44"/>
      <c r="Q32" s="44"/>
      <c r="R32" s="44"/>
      <c r="S32" s="44"/>
      <c r="T32" s="44"/>
      <c r="U32" s="44"/>
      <c r="V32" s="44"/>
      <c r="W32" s="44"/>
      <c r="X32" s="44"/>
      <c r="Y32" s="44"/>
      <c r="Z32" s="213"/>
      <c r="AA32" s="194"/>
      <c r="AB32" s="211">
        <f>IF(B32="",0,1)</f>
        <v>0</v>
      </c>
      <c r="AC32" s="224">
        <f>IF(D32="",0,1)</f>
        <v>0</v>
      </c>
      <c r="AD32" s="201">
        <f>COUNTIF(C32:C41,"Relevant")</f>
        <v>0</v>
      </c>
      <c r="AE32" s="201">
        <f>COUNTIF(C32:C41,"Niet relevant")</f>
        <v>0</v>
      </c>
      <c r="AF32" s="211">
        <f>IF(+AB32=1,IF(+C32="",1,0),0)</f>
        <v>0</v>
      </c>
      <c r="AG32" s="212">
        <f>IF(+AC32=1,IF(+I32="",1,0),0)</f>
        <v>0</v>
      </c>
    </row>
    <row r="33" spans="1:40" ht="15" customHeight="1" x14ac:dyDescent="0.25">
      <c r="A33" s="34"/>
      <c r="B33" s="16"/>
      <c r="C33" s="1"/>
      <c r="D33" s="311"/>
      <c r="E33" s="312"/>
      <c r="F33" s="312"/>
      <c r="G33" s="312"/>
      <c r="H33" s="313"/>
      <c r="I33" s="10"/>
      <c r="J33" s="44"/>
      <c r="K33" s="44"/>
      <c r="L33" s="44"/>
      <c r="M33" s="44"/>
      <c r="N33" s="44"/>
      <c r="O33" s="44"/>
      <c r="P33" s="44"/>
      <c r="Q33" s="44"/>
      <c r="R33" s="44"/>
      <c r="S33" s="44"/>
      <c r="T33" s="44"/>
      <c r="U33" s="44"/>
      <c r="V33" s="44"/>
      <c r="W33" s="44"/>
      <c r="X33" s="44"/>
      <c r="Y33" s="44"/>
      <c r="Z33" s="213"/>
      <c r="AA33" s="194"/>
      <c r="AB33" s="211">
        <f t="shared" ref="AB33:AB41" si="9">IF(B33="",0,1)</f>
        <v>0</v>
      </c>
      <c r="AC33" s="224">
        <f t="shared" ref="AC33:AC41" si="10">IF(D33="",0,1)</f>
        <v>0</v>
      </c>
      <c r="AD33" s="201">
        <f>COUNTIF(I32:I41,"Niet relevant")</f>
        <v>0</v>
      </c>
      <c r="AE33" s="201">
        <f>COUNTIF(I32:I41,"Relevant")</f>
        <v>0</v>
      </c>
      <c r="AF33" s="211">
        <f t="shared" ref="AF33:AF41" si="11">IF(+AB33=1,IF(+C33="",1,0),0)</f>
        <v>0</v>
      </c>
      <c r="AG33" s="212">
        <f t="shared" ref="AG33:AG41" si="12">IF(+AC33=1,IF(+I33="",1,0),0)</f>
        <v>0</v>
      </c>
    </row>
    <row r="34" spans="1:40" ht="15" customHeight="1" x14ac:dyDescent="0.25">
      <c r="A34" s="34"/>
      <c r="B34" s="16"/>
      <c r="C34" s="1"/>
      <c r="D34" s="311"/>
      <c r="E34" s="312"/>
      <c r="F34" s="312"/>
      <c r="G34" s="312"/>
      <c r="H34" s="313"/>
      <c r="I34" s="10"/>
      <c r="J34" s="44"/>
      <c r="K34" s="44"/>
      <c r="L34" s="44"/>
      <c r="M34" s="44"/>
      <c r="N34" s="44"/>
      <c r="O34" s="44"/>
      <c r="P34" s="44"/>
      <c r="Q34" s="44"/>
      <c r="R34" s="44"/>
      <c r="S34" s="44"/>
      <c r="T34" s="44"/>
      <c r="U34" s="44"/>
      <c r="V34" s="44"/>
      <c r="W34" s="44"/>
      <c r="X34" s="44"/>
      <c r="Y34" s="44"/>
      <c r="Z34" s="213"/>
      <c r="AA34" s="194"/>
      <c r="AB34" s="211">
        <f t="shared" si="9"/>
        <v>0</v>
      </c>
      <c r="AC34" s="224">
        <f t="shared" si="10"/>
        <v>0</v>
      </c>
      <c r="AF34" s="211">
        <f t="shared" si="11"/>
        <v>0</v>
      </c>
      <c r="AG34" s="212">
        <f t="shared" si="12"/>
        <v>0</v>
      </c>
    </row>
    <row r="35" spans="1:40" ht="15" customHeight="1" x14ac:dyDescent="0.25">
      <c r="A35" s="34"/>
      <c r="B35" s="16"/>
      <c r="C35" s="1"/>
      <c r="D35" s="311"/>
      <c r="E35" s="312"/>
      <c r="F35" s="312"/>
      <c r="G35" s="312"/>
      <c r="H35" s="313"/>
      <c r="I35" s="10"/>
      <c r="J35" s="44"/>
      <c r="K35" s="44"/>
      <c r="L35" s="44"/>
      <c r="M35" s="44"/>
      <c r="N35" s="44"/>
      <c r="O35" s="44"/>
      <c r="P35" s="44"/>
      <c r="Q35" s="44"/>
      <c r="R35" s="44"/>
      <c r="S35" s="44"/>
      <c r="T35" s="44"/>
      <c r="U35" s="44"/>
      <c r="V35" s="44"/>
      <c r="W35" s="44"/>
      <c r="X35" s="44"/>
      <c r="Y35" s="44"/>
      <c r="Z35" s="213"/>
      <c r="AA35" s="194"/>
      <c r="AB35" s="211">
        <f t="shared" si="9"/>
        <v>0</v>
      </c>
      <c r="AC35" s="224">
        <f t="shared" si="10"/>
        <v>0</v>
      </c>
      <c r="AF35" s="211">
        <f t="shared" si="11"/>
        <v>0</v>
      </c>
      <c r="AG35" s="212">
        <f t="shared" si="12"/>
        <v>0</v>
      </c>
    </row>
    <row r="36" spans="1:40" ht="15" customHeight="1" x14ac:dyDescent="0.25">
      <c r="A36" s="34"/>
      <c r="B36" s="16"/>
      <c r="C36" s="1"/>
      <c r="D36" s="311"/>
      <c r="E36" s="312"/>
      <c r="F36" s="312"/>
      <c r="G36" s="312"/>
      <c r="H36" s="313"/>
      <c r="I36" s="10"/>
      <c r="J36" s="44"/>
      <c r="K36" s="44"/>
      <c r="L36" s="44"/>
      <c r="M36" s="44"/>
      <c r="N36" s="44"/>
      <c r="O36" s="44"/>
      <c r="P36" s="44"/>
      <c r="Q36" s="44"/>
      <c r="R36" s="44"/>
      <c r="S36" s="44"/>
      <c r="T36" s="44"/>
      <c r="U36" s="44"/>
      <c r="V36" s="44"/>
      <c r="W36" s="44"/>
      <c r="X36" s="44"/>
      <c r="Y36" s="44"/>
      <c r="Z36" s="213"/>
      <c r="AA36" s="194"/>
      <c r="AB36" s="211">
        <f t="shared" si="9"/>
        <v>0</v>
      </c>
      <c r="AC36" s="224">
        <f t="shared" si="10"/>
        <v>0</v>
      </c>
      <c r="AF36" s="211">
        <f t="shared" si="11"/>
        <v>0</v>
      </c>
      <c r="AG36" s="212">
        <f t="shared" si="12"/>
        <v>0</v>
      </c>
    </row>
    <row r="37" spans="1:40" ht="15" customHeight="1" x14ac:dyDescent="0.25">
      <c r="A37" s="34"/>
      <c r="B37" s="16"/>
      <c r="C37" s="1"/>
      <c r="D37" s="311"/>
      <c r="E37" s="312"/>
      <c r="F37" s="312"/>
      <c r="G37" s="312"/>
      <c r="H37" s="313"/>
      <c r="I37" s="10"/>
      <c r="J37" s="44"/>
      <c r="K37" s="44"/>
      <c r="L37" s="44"/>
      <c r="M37" s="44"/>
      <c r="N37" s="44"/>
      <c r="O37" s="44"/>
      <c r="P37" s="44"/>
      <c r="Q37" s="44"/>
      <c r="R37" s="44"/>
      <c r="S37" s="44"/>
      <c r="T37" s="44"/>
      <c r="U37" s="44"/>
      <c r="V37" s="44"/>
      <c r="W37" s="44"/>
      <c r="X37" s="44"/>
      <c r="Y37" s="44"/>
      <c r="Z37" s="213"/>
      <c r="AA37" s="194"/>
      <c r="AB37" s="211">
        <f t="shared" si="9"/>
        <v>0</v>
      </c>
      <c r="AC37" s="224">
        <f t="shared" si="10"/>
        <v>0</v>
      </c>
      <c r="AF37" s="211">
        <f t="shared" si="11"/>
        <v>0</v>
      </c>
      <c r="AG37" s="212">
        <f t="shared" si="12"/>
        <v>0</v>
      </c>
    </row>
    <row r="38" spans="1:40" ht="15" customHeight="1" x14ac:dyDescent="0.25">
      <c r="A38" s="34"/>
      <c r="B38" s="16"/>
      <c r="C38" s="1"/>
      <c r="D38" s="311"/>
      <c r="E38" s="312"/>
      <c r="F38" s="312"/>
      <c r="G38" s="312"/>
      <c r="H38" s="313"/>
      <c r="I38" s="10"/>
      <c r="J38" s="44"/>
      <c r="K38" s="44"/>
      <c r="L38" s="44"/>
      <c r="M38" s="44"/>
      <c r="N38" s="44"/>
      <c r="O38" s="44"/>
      <c r="P38" s="44"/>
      <c r="Q38" s="44"/>
      <c r="R38" s="44"/>
      <c r="S38" s="44"/>
      <c r="T38" s="44"/>
      <c r="U38" s="44"/>
      <c r="V38" s="44"/>
      <c r="W38" s="44"/>
      <c r="X38" s="44"/>
      <c r="Y38" s="44"/>
      <c r="Z38" s="213"/>
      <c r="AA38" s="194"/>
      <c r="AB38" s="211">
        <f t="shared" si="9"/>
        <v>0</v>
      </c>
      <c r="AC38" s="224">
        <f t="shared" si="10"/>
        <v>0</v>
      </c>
      <c r="AF38" s="211">
        <f t="shared" si="11"/>
        <v>0</v>
      </c>
      <c r="AG38" s="212">
        <f t="shared" si="12"/>
        <v>0</v>
      </c>
    </row>
    <row r="39" spans="1:40" ht="15" customHeight="1" x14ac:dyDescent="0.25">
      <c r="A39" s="34"/>
      <c r="B39" s="16"/>
      <c r="C39" s="1"/>
      <c r="D39" s="311"/>
      <c r="E39" s="312"/>
      <c r="F39" s="312"/>
      <c r="G39" s="312"/>
      <c r="H39" s="313"/>
      <c r="I39" s="10"/>
      <c r="J39" s="44"/>
      <c r="K39" s="44"/>
      <c r="L39" s="44"/>
      <c r="M39" s="44"/>
      <c r="N39" s="44"/>
      <c r="O39" s="44"/>
      <c r="P39" s="44"/>
      <c r="Q39" s="44"/>
      <c r="R39" s="44"/>
      <c r="S39" s="44"/>
      <c r="T39" s="44"/>
      <c r="U39" s="44"/>
      <c r="V39" s="44"/>
      <c r="W39" s="44"/>
      <c r="X39" s="44"/>
      <c r="Y39" s="44"/>
      <c r="Z39" s="213"/>
      <c r="AA39" s="194"/>
      <c r="AB39" s="211">
        <f t="shared" si="9"/>
        <v>0</v>
      </c>
      <c r="AC39" s="224">
        <f t="shared" si="10"/>
        <v>0</v>
      </c>
      <c r="AF39" s="211">
        <f t="shared" si="11"/>
        <v>0</v>
      </c>
      <c r="AG39" s="212">
        <f t="shared" si="12"/>
        <v>0</v>
      </c>
    </row>
    <row r="40" spans="1:40" ht="15" customHeight="1" x14ac:dyDescent="0.25">
      <c r="A40" s="34"/>
      <c r="B40" s="16"/>
      <c r="C40" s="1"/>
      <c r="D40" s="311"/>
      <c r="E40" s="312"/>
      <c r="F40" s="312"/>
      <c r="G40" s="312"/>
      <c r="H40" s="313"/>
      <c r="I40" s="10"/>
      <c r="J40" s="44"/>
      <c r="K40" s="44"/>
      <c r="L40" s="44"/>
      <c r="M40" s="44"/>
      <c r="N40" s="44"/>
      <c r="O40" s="44"/>
      <c r="P40" s="44"/>
      <c r="Q40" s="44"/>
      <c r="R40" s="44"/>
      <c r="S40" s="44"/>
      <c r="T40" s="44"/>
      <c r="U40" s="44"/>
      <c r="V40" s="44"/>
      <c r="W40" s="44"/>
      <c r="X40" s="44"/>
      <c r="Y40" s="44"/>
      <c r="Z40" s="213"/>
      <c r="AA40" s="194"/>
      <c r="AB40" s="211">
        <f t="shared" si="9"/>
        <v>0</v>
      </c>
      <c r="AC40" s="224">
        <f t="shared" si="10"/>
        <v>0</v>
      </c>
      <c r="AF40" s="211">
        <f t="shared" si="11"/>
        <v>0</v>
      </c>
      <c r="AG40" s="212">
        <f t="shared" si="12"/>
        <v>0</v>
      </c>
    </row>
    <row r="41" spans="1:40" ht="15" customHeight="1" thickBot="1" x14ac:dyDescent="0.3">
      <c r="A41" s="34"/>
      <c r="B41" s="16"/>
      <c r="C41" s="1"/>
      <c r="D41" s="325"/>
      <c r="E41" s="326"/>
      <c r="F41" s="326"/>
      <c r="G41" s="326"/>
      <c r="H41" s="327"/>
      <c r="I41" s="10"/>
      <c r="J41" s="44"/>
      <c r="K41" s="44"/>
      <c r="L41" s="44"/>
      <c r="M41" s="44"/>
      <c r="N41" s="44"/>
      <c r="O41" s="44"/>
      <c r="P41" s="44"/>
      <c r="Q41" s="44"/>
      <c r="R41" s="44"/>
      <c r="S41" s="44"/>
      <c r="T41" s="44"/>
      <c r="U41" s="44"/>
      <c r="V41" s="44"/>
      <c r="W41" s="44"/>
      <c r="X41" s="44"/>
      <c r="Y41" s="44"/>
      <c r="Z41" s="213"/>
      <c r="AA41" s="194"/>
      <c r="AB41" s="225">
        <f t="shared" si="9"/>
        <v>0</v>
      </c>
      <c r="AC41" s="226">
        <f t="shared" si="10"/>
        <v>0</v>
      </c>
      <c r="AD41" s="226"/>
      <c r="AE41" s="226"/>
      <c r="AF41" s="225">
        <f t="shared" si="11"/>
        <v>0</v>
      </c>
      <c r="AG41" s="227">
        <f t="shared" si="12"/>
        <v>0</v>
      </c>
    </row>
    <row r="42" spans="1:40" ht="25.15" customHeight="1" thickTop="1" thickBot="1" x14ac:dyDescent="0.3">
      <c r="A42" s="34"/>
      <c r="B42" s="298" t="s">
        <v>67</v>
      </c>
      <c r="C42" s="299"/>
      <c r="D42" s="299"/>
      <c r="E42" s="299"/>
      <c r="F42" s="299"/>
      <c r="G42" s="299"/>
      <c r="H42" s="299"/>
      <c r="I42" s="300"/>
      <c r="J42" s="38"/>
      <c r="K42" s="38"/>
      <c r="L42" s="38"/>
      <c r="M42" s="38"/>
      <c r="N42" s="38"/>
      <c r="O42" s="38"/>
      <c r="P42" s="38"/>
      <c r="Q42" s="38"/>
      <c r="R42" s="38"/>
      <c r="S42" s="38"/>
      <c r="T42" s="38"/>
      <c r="U42" s="38"/>
      <c r="V42" s="38"/>
      <c r="W42" s="38"/>
      <c r="X42" s="38"/>
      <c r="Y42" s="38"/>
      <c r="Z42" s="203"/>
      <c r="AA42" s="194"/>
      <c r="AB42" s="194"/>
      <c r="AD42" s="224"/>
      <c r="AE42" s="224"/>
      <c r="AF42" s="224"/>
      <c r="AG42" s="224"/>
    </row>
    <row r="43" spans="1:40" ht="27.6" customHeight="1" thickTop="1" x14ac:dyDescent="0.25">
      <c r="A43" s="34"/>
      <c r="B43" s="53" t="s">
        <v>68</v>
      </c>
      <c r="C43" s="54" t="s">
        <v>69</v>
      </c>
      <c r="D43" s="314" t="s">
        <v>70</v>
      </c>
      <c r="E43" s="314"/>
      <c r="F43" s="314"/>
      <c r="G43" s="314"/>
      <c r="H43" s="314"/>
      <c r="I43" s="315"/>
      <c r="J43" s="55"/>
      <c r="K43" s="38"/>
      <c r="L43" s="55"/>
      <c r="M43" s="55"/>
      <c r="N43" s="55"/>
      <c r="O43" s="55"/>
      <c r="P43" s="55"/>
      <c r="Q43" s="55"/>
      <c r="R43" s="55"/>
      <c r="S43" s="55"/>
      <c r="T43" s="55"/>
      <c r="U43" s="55"/>
      <c r="V43" s="55"/>
      <c r="W43" s="55"/>
      <c r="X43" s="55"/>
      <c r="Y43" s="55"/>
      <c r="Z43" s="228"/>
      <c r="AA43" s="194"/>
      <c r="AB43" s="194"/>
      <c r="AC43" s="195" t="s">
        <v>35</v>
      </c>
      <c r="AD43" s="195" t="s">
        <v>191</v>
      </c>
      <c r="AE43" s="195" t="s">
        <v>192</v>
      </c>
      <c r="AF43" s="195" t="s">
        <v>193</v>
      </c>
      <c r="AG43" s="195" t="s">
        <v>194</v>
      </c>
      <c r="AH43" s="195" t="s">
        <v>195</v>
      </c>
      <c r="AK43" s="195" t="s">
        <v>191</v>
      </c>
      <c r="AL43" s="195" t="s">
        <v>192</v>
      </c>
      <c r="AM43" s="195" t="s">
        <v>193</v>
      </c>
      <c r="AN43" s="195" t="s">
        <v>194</v>
      </c>
    </row>
    <row r="44" spans="1:40" ht="15" customHeight="1" x14ac:dyDescent="0.25">
      <c r="A44" s="34"/>
      <c r="B44" s="95"/>
      <c r="C44" s="4"/>
      <c r="D44" s="289"/>
      <c r="E44" s="290"/>
      <c r="F44" s="290"/>
      <c r="G44" s="290"/>
      <c r="H44" s="290"/>
      <c r="I44" s="291"/>
      <c r="J44" s="56"/>
      <c r="K44" s="38"/>
      <c r="L44" s="56"/>
      <c r="M44" s="56"/>
      <c r="N44" s="56"/>
      <c r="O44" s="56"/>
      <c r="P44" s="56"/>
      <c r="Q44" s="56"/>
      <c r="R44" s="56"/>
      <c r="S44" s="56"/>
      <c r="T44" s="56"/>
      <c r="U44" s="56"/>
      <c r="V44" s="56"/>
      <c r="W44" s="56"/>
      <c r="X44" s="56"/>
      <c r="Y44" s="56"/>
      <c r="Z44" s="229"/>
      <c r="AA44" s="194"/>
      <c r="AB44" s="194"/>
      <c r="AC44" s="195">
        <f t="shared" ref="AC44:AC60" si="13">IF(B44="",0,1)</f>
        <v>0</v>
      </c>
      <c r="AD44" s="195">
        <f>IF(AC44=1,IF(C44="laag",1,0),0)</f>
        <v>0</v>
      </c>
      <c r="AE44" s="195">
        <f>IF(AC44=1,IF(C44="Standaard",1,0),0)</f>
        <v>0</v>
      </c>
      <c r="AF44" s="195">
        <f>IF(AC44=1,IF(C44="Hoog",1,0),0)</f>
        <v>0</v>
      </c>
      <c r="AG44" s="195">
        <f t="shared" ref="AG44:AG60" si="14">IF(AC44=1,IF(C44="",1,0),0)</f>
        <v>0</v>
      </c>
      <c r="AH44" s="202">
        <f t="shared" ref="AH44:AH60" si="15">IF(AC44=1,IF(D44="",1,0),0)</f>
        <v>0</v>
      </c>
      <c r="AK44" s="195">
        <f>SUM(AD44:AD60)</f>
        <v>0</v>
      </c>
      <c r="AL44" s="195">
        <f t="shared" ref="AL44:AN44" si="16">SUM(AE44:AE60)</f>
        <v>0</v>
      </c>
      <c r="AM44" s="195">
        <f t="shared" si="16"/>
        <v>0</v>
      </c>
      <c r="AN44" s="195">
        <f t="shared" si="16"/>
        <v>0</v>
      </c>
    </row>
    <row r="45" spans="1:40" ht="15" customHeight="1" x14ac:dyDescent="0.25">
      <c r="A45" s="34"/>
      <c r="B45" s="95"/>
      <c r="C45" s="4"/>
      <c r="D45" s="289"/>
      <c r="E45" s="290"/>
      <c r="F45" s="290"/>
      <c r="G45" s="290"/>
      <c r="H45" s="290"/>
      <c r="I45" s="291"/>
      <c r="J45" s="56"/>
      <c r="K45" s="38"/>
      <c r="L45" s="56"/>
      <c r="M45" s="56"/>
      <c r="N45" s="56"/>
      <c r="O45" s="56"/>
      <c r="P45" s="56"/>
      <c r="Q45" s="56"/>
      <c r="R45" s="56"/>
      <c r="S45" s="56"/>
      <c r="T45" s="56"/>
      <c r="U45" s="56"/>
      <c r="V45" s="56"/>
      <c r="W45" s="56"/>
      <c r="X45" s="56"/>
      <c r="Y45" s="56"/>
      <c r="Z45" s="229"/>
      <c r="AA45" s="194"/>
      <c r="AB45" s="194"/>
      <c r="AC45" s="195">
        <f t="shared" si="13"/>
        <v>0</v>
      </c>
      <c r="AD45" s="195">
        <f t="shared" ref="AD45:AD60" si="17">IF(AC45=1,IF(C45="laag",1,0),0)</f>
        <v>0</v>
      </c>
      <c r="AE45" s="195">
        <f t="shared" ref="AE45:AE60" si="18">IF(AC45=1,IF(C45="Standaard",1,0),0)</f>
        <v>0</v>
      </c>
      <c r="AF45" s="195">
        <f t="shared" ref="AF45:AF60" si="19">IF(AC45=1,IF(C45="Hoog",1,0),0)</f>
        <v>0</v>
      </c>
      <c r="AG45" s="195">
        <f t="shared" si="14"/>
        <v>0</v>
      </c>
      <c r="AH45" s="202">
        <f t="shared" si="15"/>
        <v>0</v>
      </c>
    </row>
    <row r="46" spans="1:40" ht="15" customHeight="1" x14ac:dyDescent="0.25">
      <c r="A46" s="34"/>
      <c r="B46" s="95"/>
      <c r="C46" s="4"/>
      <c r="D46" s="289"/>
      <c r="E46" s="290"/>
      <c r="F46" s="290"/>
      <c r="G46" s="290"/>
      <c r="H46" s="290"/>
      <c r="I46" s="291"/>
      <c r="J46" s="56"/>
      <c r="K46" s="38"/>
      <c r="L46" s="56"/>
      <c r="M46" s="56"/>
      <c r="N46" s="56"/>
      <c r="O46" s="56"/>
      <c r="P46" s="56"/>
      <c r="Q46" s="56"/>
      <c r="R46" s="56"/>
      <c r="S46" s="56"/>
      <c r="T46" s="56"/>
      <c r="U46" s="56"/>
      <c r="V46" s="56"/>
      <c r="W46" s="56"/>
      <c r="X46" s="56"/>
      <c r="Y46" s="56"/>
      <c r="Z46" s="229"/>
      <c r="AA46" s="194"/>
      <c r="AB46" s="194"/>
      <c r="AC46" s="195">
        <f t="shared" si="13"/>
        <v>0</v>
      </c>
      <c r="AD46" s="195">
        <f t="shared" si="17"/>
        <v>0</v>
      </c>
      <c r="AE46" s="195">
        <f t="shared" si="18"/>
        <v>0</v>
      </c>
      <c r="AF46" s="195">
        <f t="shared" si="19"/>
        <v>0</v>
      </c>
      <c r="AG46" s="195">
        <f t="shared" si="14"/>
        <v>0</v>
      </c>
      <c r="AH46" s="202">
        <f t="shared" si="15"/>
        <v>0</v>
      </c>
    </row>
    <row r="47" spans="1:40" ht="15" customHeight="1" x14ac:dyDescent="0.25">
      <c r="A47" s="34"/>
      <c r="B47" s="95"/>
      <c r="C47" s="4"/>
      <c r="D47" s="289"/>
      <c r="E47" s="290"/>
      <c r="F47" s="290"/>
      <c r="G47" s="290"/>
      <c r="H47" s="290"/>
      <c r="I47" s="291"/>
      <c r="J47" s="56"/>
      <c r="K47" s="56"/>
      <c r="L47" s="56"/>
      <c r="M47" s="56"/>
      <c r="N47" s="56"/>
      <c r="O47" s="56"/>
      <c r="P47" s="56"/>
      <c r="Q47" s="56"/>
      <c r="R47" s="56"/>
      <c r="S47" s="56"/>
      <c r="T47" s="56"/>
      <c r="U47" s="56"/>
      <c r="V47" s="56"/>
      <c r="W47" s="56"/>
      <c r="X47" s="56"/>
      <c r="Y47" s="56"/>
      <c r="Z47" s="229"/>
      <c r="AA47" s="194"/>
      <c r="AB47" s="194"/>
      <c r="AC47" s="195">
        <f t="shared" si="13"/>
        <v>0</v>
      </c>
      <c r="AD47" s="195">
        <f t="shared" si="17"/>
        <v>0</v>
      </c>
      <c r="AE47" s="195">
        <f t="shared" si="18"/>
        <v>0</v>
      </c>
      <c r="AF47" s="195">
        <f t="shared" si="19"/>
        <v>0</v>
      </c>
      <c r="AG47" s="195">
        <f t="shared" si="14"/>
        <v>0</v>
      </c>
      <c r="AH47" s="202">
        <f t="shared" si="15"/>
        <v>0</v>
      </c>
    </row>
    <row r="48" spans="1:40" ht="15" customHeight="1" x14ac:dyDescent="0.25">
      <c r="A48" s="34"/>
      <c r="B48" s="95"/>
      <c r="C48" s="4"/>
      <c r="D48" s="289"/>
      <c r="E48" s="290"/>
      <c r="F48" s="290"/>
      <c r="G48" s="290"/>
      <c r="H48" s="290"/>
      <c r="I48" s="291"/>
      <c r="J48" s="56"/>
      <c r="K48" s="56"/>
      <c r="L48" s="56"/>
      <c r="M48" s="56"/>
      <c r="N48" s="56"/>
      <c r="O48" s="56"/>
      <c r="P48" s="56"/>
      <c r="Q48" s="56"/>
      <c r="R48" s="56"/>
      <c r="S48" s="56"/>
      <c r="T48" s="56"/>
      <c r="U48" s="56"/>
      <c r="V48" s="56"/>
      <c r="W48" s="56"/>
      <c r="X48" s="56"/>
      <c r="Y48" s="56"/>
      <c r="Z48" s="229"/>
      <c r="AA48" s="194"/>
      <c r="AB48" s="194"/>
      <c r="AC48" s="195">
        <f t="shared" si="13"/>
        <v>0</v>
      </c>
      <c r="AD48" s="195">
        <f t="shared" si="17"/>
        <v>0</v>
      </c>
      <c r="AE48" s="195">
        <f t="shared" si="18"/>
        <v>0</v>
      </c>
      <c r="AF48" s="195">
        <f t="shared" si="19"/>
        <v>0</v>
      </c>
      <c r="AG48" s="195">
        <f t="shared" si="14"/>
        <v>0</v>
      </c>
      <c r="AH48" s="202">
        <f t="shared" si="15"/>
        <v>0</v>
      </c>
    </row>
    <row r="49" spans="1:38" ht="15" customHeight="1" x14ac:dyDescent="0.25">
      <c r="A49" s="34"/>
      <c r="B49" s="8"/>
      <c r="C49" s="4"/>
      <c r="D49" s="289"/>
      <c r="E49" s="290"/>
      <c r="F49" s="290"/>
      <c r="G49" s="290"/>
      <c r="H49" s="290"/>
      <c r="I49" s="291"/>
      <c r="J49" s="56"/>
      <c r="K49" s="56"/>
      <c r="L49" s="56"/>
      <c r="M49" s="56"/>
      <c r="N49" s="56"/>
      <c r="O49" s="56"/>
      <c r="P49" s="56"/>
      <c r="Q49" s="56"/>
      <c r="R49" s="56"/>
      <c r="S49" s="56"/>
      <c r="T49" s="56"/>
      <c r="U49" s="56"/>
      <c r="V49" s="56"/>
      <c r="W49" s="56"/>
      <c r="X49" s="56"/>
      <c r="Y49" s="56"/>
      <c r="Z49" s="229"/>
      <c r="AA49" s="194"/>
      <c r="AB49" s="194"/>
      <c r="AC49" s="195">
        <f t="shared" si="13"/>
        <v>0</v>
      </c>
      <c r="AD49" s="195">
        <f t="shared" si="17"/>
        <v>0</v>
      </c>
      <c r="AE49" s="195">
        <f t="shared" si="18"/>
        <v>0</v>
      </c>
      <c r="AF49" s="195">
        <f t="shared" si="19"/>
        <v>0</v>
      </c>
      <c r="AG49" s="195">
        <f t="shared" si="14"/>
        <v>0</v>
      </c>
      <c r="AH49" s="202">
        <f t="shared" si="15"/>
        <v>0</v>
      </c>
    </row>
    <row r="50" spans="1:38" ht="15" customHeight="1" x14ac:dyDescent="0.25">
      <c r="A50" s="34"/>
      <c r="B50" s="8"/>
      <c r="C50" s="4"/>
      <c r="D50" s="289"/>
      <c r="E50" s="290"/>
      <c r="F50" s="290"/>
      <c r="G50" s="290"/>
      <c r="H50" s="290"/>
      <c r="I50" s="291"/>
      <c r="J50" s="56"/>
      <c r="K50" s="56"/>
      <c r="L50" s="56"/>
      <c r="M50" s="56"/>
      <c r="N50" s="56"/>
      <c r="O50" s="56"/>
      <c r="P50" s="56"/>
      <c r="Q50" s="56"/>
      <c r="R50" s="56"/>
      <c r="S50" s="56"/>
      <c r="T50" s="56"/>
      <c r="U50" s="56"/>
      <c r="V50" s="56"/>
      <c r="W50" s="56"/>
      <c r="X50" s="56"/>
      <c r="Y50" s="56"/>
      <c r="Z50" s="229"/>
      <c r="AA50" s="194"/>
      <c r="AB50" s="194"/>
      <c r="AC50" s="195">
        <f t="shared" si="13"/>
        <v>0</v>
      </c>
      <c r="AD50" s="195">
        <f t="shared" si="17"/>
        <v>0</v>
      </c>
      <c r="AE50" s="195">
        <f t="shared" si="18"/>
        <v>0</v>
      </c>
      <c r="AF50" s="195">
        <f t="shared" si="19"/>
        <v>0</v>
      </c>
      <c r="AG50" s="195">
        <f t="shared" si="14"/>
        <v>0</v>
      </c>
      <c r="AH50" s="202">
        <f t="shared" si="15"/>
        <v>0</v>
      </c>
    </row>
    <row r="51" spans="1:38" ht="15" customHeight="1" x14ac:dyDescent="0.25">
      <c r="A51" s="34"/>
      <c r="B51" s="8"/>
      <c r="C51" s="4"/>
      <c r="D51" s="289"/>
      <c r="E51" s="290"/>
      <c r="F51" s="290"/>
      <c r="G51" s="290"/>
      <c r="H51" s="290"/>
      <c r="I51" s="291"/>
      <c r="J51" s="56"/>
      <c r="K51" s="56"/>
      <c r="L51" s="56"/>
      <c r="M51" s="56"/>
      <c r="N51" s="56"/>
      <c r="O51" s="56"/>
      <c r="P51" s="56"/>
      <c r="Q51" s="56"/>
      <c r="R51" s="56"/>
      <c r="S51" s="56"/>
      <c r="T51" s="56"/>
      <c r="U51" s="56"/>
      <c r="V51" s="56"/>
      <c r="W51" s="56"/>
      <c r="X51" s="56"/>
      <c r="Y51" s="56"/>
      <c r="Z51" s="229"/>
      <c r="AA51" s="194"/>
      <c r="AB51" s="194"/>
      <c r="AC51" s="195">
        <f t="shared" si="13"/>
        <v>0</v>
      </c>
      <c r="AD51" s="195">
        <f t="shared" si="17"/>
        <v>0</v>
      </c>
      <c r="AE51" s="195">
        <f t="shared" si="18"/>
        <v>0</v>
      </c>
      <c r="AF51" s="195">
        <f t="shared" si="19"/>
        <v>0</v>
      </c>
      <c r="AG51" s="195">
        <f t="shared" si="14"/>
        <v>0</v>
      </c>
      <c r="AH51" s="202">
        <f t="shared" si="15"/>
        <v>0</v>
      </c>
    </row>
    <row r="52" spans="1:38" ht="15" customHeight="1" x14ac:dyDescent="0.25">
      <c r="A52" s="34"/>
      <c r="B52" s="8"/>
      <c r="C52" s="4"/>
      <c r="D52" s="289"/>
      <c r="E52" s="290"/>
      <c r="F52" s="290"/>
      <c r="G52" s="290"/>
      <c r="H52" s="290"/>
      <c r="I52" s="291"/>
      <c r="J52" s="56"/>
      <c r="K52" s="56"/>
      <c r="L52" s="56"/>
      <c r="M52" s="56"/>
      <c r="N52" s="56"/>
      <c r="O52" s="56"/>
      <c r="P52" s="56"/>
      <c r="Q52" s="56"/>
      <c r="R52" s="56"/>
      <c r="S52" s="56"/>
      <c r="T52" s="56"/>
      <c r="U52" s="56"/>
      <c r="V52" s="56"/>
      <c r="W52" s="56"/>
      <c r="X52" s="56"/>
      <c r="Y52" s="56"/>
      <c r="Z52" s="229"/>
      <c r="AA52" s="194"/>
      <c r="AB52" s="194"/>
      <c r="AC52" s="195">
        <f t="shared" si="13"/>
        <v>0</v>
      </c>
      <c r="AD52" s="195">
        <f t="shared" si="17"/>
        <v>0</v>
      </c>
      <c r="AE52" s="195">
        <f t="shared" si="18"/>
        <v>0</v>
      </c>
      <c r="AF52" s="195">
        <f t="shared" si="19"/>
        <v>0</v>
      </c>
      <c r="AG52" s="195">
        <f t="shared" si="14"/>
        <v>0</v>
      </c>
      <c r="AH52" s="202">
        <f t="shared" si="15"/>
        <v>0</v>
      </c>
    </row>
    <row r="53" spans="1:38" ht="15" customHeight="1" x14ac:dyDescent="0.25">
      <c r="A53" s="34"/>
      <c r="B53" s="8"/>
      <c r="C53" s="4"/>
      <c r="D53" s="289"/>
      <c r="E53" s="290"/>
      <c r="F53" s="290"/>
      <c r="G53" s="290"/>
      <c r="H53" s="290"/>
      <c r="I53" s="291"/>
      <c r="J53" s="56"/>
      <c r="K53" s="56"/>
      <c r="L53" s="56"/>
      <c r="M53" s="56"/>
      <c r="N53" s="56"/>
      <c r="O53" s="56"/>
      <c r="P53" s="56"/>
      <c r="Q53" s="56"/>
      <c r="R53" s="56"/>
      <c r="S53" s="56"/>
      <c r="T53" s="56"/>
      <c r="U53" s="56"/>
      <c r="V53" s="56"/>
      <c r="W53" s="56"/>
      <c r="X53" s="56"/>
      <c r="Y53" s="56"/>
      <c r="Z53" s="229"/>
      <c r="AA53" s="194"/>
      <c r="AB53" s="194"/>
      <c r="AC53" s="195">
        <f t="shared" si="13"/>
        <v>0</v>
      </c>
      <c r="AD53" s="195">
        <f t="shared" si="17"/>
        <v>0</v>
      </c>
      <c r="AE53" s="195">
        <f t="shared" si="18"/>
        <v>0</v>
      </c>
      <c r="AF53" s="195">
        <f t="shared" si="19"/>
        <v>0</v>
      </c>
      <c r="AG53" s="195">
        <f t="shared" si="14"/>
        <v>0</v>
      </c>
      <c r="AH53" s="202">
        <f t="shared" si="15"/>
        <v>0</v>
      </c>
    </row>
    <row r="54" spans="1:38" ht="15" customHeight="1" x14ac:dyDescent="0.25">
      <c r="A54" s="34"/>
      <c r="B54" s="8"/>
      <c r="C54" s="4"/>
      <c r="D54" s="289"/>
      <c r="E54" s="290"/>
      <c r="F54" s="290"/>
      <c r="G54" s="290"/>
      <c r="H54" s="290"/>
      <c r="I54" s="291"/>
      <c r="J54" s="56"/>
      <c r="K54" s="56"/>
      <c r="L54" s="56"/>
      <c r="M54" s="56"/>
      <c r="N54" s="56"/>
      <c r="O54" s="56"/>
      <c r="P54" s="56"/>
      <c r="Q54" s="56"/>
      <c r="R54" s="56"/>
      <c r="S54" s="56"/>
      <c r="T54" s="56"/>
      <c r="U54" s="56"/>
      <c r="V54" s="56"/>
      <c r="W54" s="56"/>
      <c r="X54" s="56"/>
      <c r="Y54" s="56"/>
      <c r="Z54" s="229"/>
      <c r="AA54" s="194"/>
      <c r="AB54" s="194"/>
      <c r="AC54" s="195">
        <f t="shared" si="13"/>
        <v>0</v>
      </c>
      <c r="AD54" s="195">
        <f t="shared" si="17"/>
        <v>0</v>
      </c>
      <c r="AE54" s="195">
        <f t="shared" si="18"/>
        <v>0</v>
      </c>
      <c r="AF54" s="195">
        <f t="shared" si="19"/>
        <v>0</v>
      </c>
      <c r="AG54" s="195">
        <f t="shared" si="14"/>
        <v>0</v>
      </c>
      <c r="AH54" s="202">
        <f t="shared" si="15"/>
        <v>0</v>
      </c>
    </row>
    <row r="55" spans="1:38" ht="15" customHeight="1" x14ac:dyDescent="0.25">
      <c r="A55" s="34"/>
      <c r="B55" s="8"/>
      <c r="C55" s="4"/>
      <c r="D55" s="289"/>
      <c r="E55" s="290"/>
      <c r="F55" s="290"/>
      <c r="G55" s="290"/>
      <c r="H55" s="290"/>
      <c r="I55" s="291"/>
      <c r="J55" s="56"/>
      <c r="K55" s="56"/>
      <c r="L55" s="56"/>
      <c r="M55" s="56"/>
      <c r="N55" s="56"/>
      <c r="O55" s="56"/>
      <c r="P55" s="56"/>
      <c r="Q55" s="56"/>
      <c r="R55" s="56"/>
      <c r="S55" s="56"/>
      <c r="T55" s="56"/>
      <c r="U55" s="56"/>
      <c r="V55" s="56"/>
      <c r="W55" s="56"/>
      <c r="X55" s="56"/>
      <c r="Y55" s="56"/>
      <c r="Z55" s="229"/>
      <c r="AA55" s="194"/>
      <c r="AB55" s="194"/>
      <c r="AC55" s="195">
        <f t="shared" si="13"/>
        <v>0</v>
      </c>
      <c r="AD55" s="195">
        <f t="shared" si="17"/>
        <v>0</v>
      </c>
      <c r="AE55" s="195">
        <f t="shared" si="18"/>
        <v>0</v>
      </c>
      <c r="AF55" s="195">
        <f t="shared" si="19"/>
        <v>0</v>
      </c>
      <c r="AG55" s="195">
        <f t="shared" si="14"/>
        <v>0</v>
      </c>
      <c r="AH55" s="202">
        <f t="shared" si="15"/>
        <v>0</v>
      </c>
    </row>
    <row r="56" spans="1:38" ht="15" customHeight="1" x14ac:dyDescent="0.25">
      <c r="A56" s="34"/>
      <c r="B56" s="8"/>
      <c r="C56" s="4"/>
      <c r="D56" s="289"/>
      <c r="E56" s="290"/>
      <c r="F56" s="290"/>
      <c r="G56" s="290"/>
      <c r="H56" s="290"/>
      <c r="I56" s="291"/>
      <c r="J56" s="56"/>
      <c r="K56" s="56"/>
      <c r="L56" s="56"/>
      <c r="M56" s="56"/>
      <c r="N56" s="56"/>
      <c r="O56" s="56"/>
      <c r="P56" s="56"/>
      <c r="Q56" s="56"/>
      <c r="R56" s="56"/>
      <c r="S56" s="56"/>
      <c r="T56" s="56"/>
      <c r="U56" s="56"/>
      <c r="V56" s="56"/>
      <c r="W56" s="56"/>
      <c r="X56" s="56"/>
      <c r="Y56" s="56"/>
      <c r="Z56" s="229"/>
      <c r="AA56" s="194"/>
      <c r="AB56" s="194"/>
      <c r="AC56" s="195">
        <f t="shared" si="13"/>
        <v>0</v>
      </c>
      <c r="AD56" s="195">
        <f t="shared" si="17"/>
        <v>0</v>
      </c>
      <c r="AE56" s="195">
        <f t="shared" si="18"/>
        <v>0</v>
      </c>
      <c r="AF56" s="195">
        <f t="shared" si="19"/>
        <v>0</v>
      </c>
      <c r="AG56" s="195">
        <f t="shared" si="14"/>
        <v>0</v>
      </c>
      <c r="AH56" s="202">
        <f t="shared" si="15"/>
        <v>0</v>
      </c>
    </row>
    <row r="57" spans="1:38" ht="15" customHeight="1" x14ac:dyDescent="0.25">
      <c r="A57" s="34"/>
      <c r="B57" s="8"/>
      <c r="C57" s="4"/>
      <c r="D57" s="289"/>
      <c r="E57" s="290"/>
      <c r="F57" s="290"/>
      <c r="G57" s="290"/>
      <c r="H57" s="290"/>
      <c r="I57" s="291"/>
      <c r="J57" s="56"/>
      <c r="K57" s="56"/>
      <c r="L57" s="56"/>
      <c r="M57" s="56"/>
      <c r="N57" s="56"/>
      <c r="O57" s="56"/>
      <c r="P57" s="56"/>
      <c r="Q57" s="56"/>
      <c r="R57" s="56"/>
      <c r="S57" s="56"/>
      <c r="T57" s="56"/>
      <c r="U57" s="56"/>
      <c r="V57" s="56"/>
      <c r="W57" s="56"/>
      <c r="X57" s="56"/>
      <c r="Y57" s="56"/>
      <c r="Z57" s="229"/>
      <c r="AA57" s="194"/>
      <c r="AB57" s="194"/>
      <c r="AC57" s="195">
        <f t="shared" si="13"/>
        <v>0</v>
      </c>
      <c r="AD57" s="195">
        <f t="shared" si="17"/>
        <v>0</v>
      </c>
      <c r="AE57" s="195">
        <f t="shared" si="18"/>
        <v>0</v>
      </c>
      <c r="AF57" s="195">
        <f t="shared" si="19"/>
        <v>0</v>
      </c>
      <c r="AG57" s="195">
        <f t="shared" si="14"/>
        <v>0</v>
      </c>
      <c r="AH57" s="202">
        <f t="shared" si="15"/>
        <v>0</v>
      </c>
    </row>
    <row r="58" spans="1:38" ht="15" customHeight="1" x14ac:dyDescent="0.25">
      <c r="A58" s="34"/>
      <c r="B58" s="8"/>
      <c r="C58" s="4"/>
      <c r="D58" s="289"/>
      <c r="E58" s="290"/>
      <c r="F58" s="290"/>
      <c r="G58" s="290"/>
      <c r="H58" s="290"/>
      <c r="I58" s="291"/>
      <c r="J58" s="56"/>
      <c r="K58" s="56"/>
      <c r="L58" s="56"/>
      <c r="M58" s="56"/>
      <c r="N58" s="56"/>
      <c r="O58" s="56"/>
      <c r="P58" s="56"/>
      <c r="Q58" s="56"/>
      <c r="R58" s="56"/>
      <c r="S58" s="56"/>
      <c r="T58" s="56"/>
      <c r="U58" s="56"/>
      <c r="V58" s="56"/>
      <c r="W58" s="56"/>
      <c r="X58" s="56"/>
      <c r="Y58" s="56"/>
      <c r="Z58" s="229"/>
      <c r="AA58" s="194"/>
      <c r="AB58" s="194"/>
      <c r="AC58" s="195">
        <f t="shared" si="13"/>
        <v>0</v>
      </c>
      <c r="AD58" s="195">
        <f t="shared" si="17"/>
        <v>0</v>
      </c>
      <c r="AE58" s="195">
        <f t="shared" si="18"/>
        <v>0</v>
      </c>
      <c r="AF58" s="195">
        <f t="shared" si="19"/>
        <v>0</v>
      </c>
      <c r="AG58" s="195">
        <f t="shared" si="14"/>
        <v>0</v>
      </c>
      <c r="AH58" s="202">
        <f t="shared" si="15"/>
        <v>0</v>
      </c>
    </row>
    <row r="59" spans="1:38" ht="15" customHeight="1" x14ac:dyDescent="0.25">
      <c r="A59" s="34"/>
      <c r="B59" s="8"/>
      <c r="C59" s="4"/>
      <c r="D59" s="289"/>
      <c r="E59" s="290"/>
      <c r="F59" s="290"/>
      <c r="G59" s="290"/>
      <c r="H59" s="290"/>
      <c r="I59" s="291"/>
      <c r="J59" s="56"/>
      <c r="K59" s="56"/>
      <c r="L59" s="56"/>
      <c r="M59" s="56"/>
      <c r="N59" s="56"/>
      <c r="O59" s="56"/>
      <c r="P59" s="56"/>
      <c r="Q59" s="56"/>
      <c r="R59" s="56"/>
      <c r="S59" s="56"/>
      <c r="T59" s="56"/>
      <c r="U59" s="56"/>
      <c r="V59" s="56"/>
      <c r="W59" s="56"/>
      <c r="X59" s="56"/>
      <c r="Y59" s="56"/>
      <c r="Z59" s="229"/>
      <c r="AA59" s="194"/>
      <c r="AB59" s="194"/>
      <c r="AC59" s="195">
        <f t="shared" si="13"/>
        <v>0</v>
      </c>
      <c r="AD59" s="195">
        <f t="shared" si="17"/>
        <v>0</v>
      </c>
      <c r="AE59" s="195">
        <f t="shared" si="18"/>
        <v>0</v>
      </c>
      <c r="AF59" s="195">
        <f t="shared" si="19"/>
        <v>0</v>
      </c>
      <c r="AG59" s="195">
        <f t="shared" si="14"/>
        <v>0</v>
      </c>
      <c r="AH59" s="202">
        <f t="shared" si="15"/>
        <v>0</v>
      </c>
    </row>
    <row r="60" spans="1:38" ht="15" customHeight="1" thickBot="1" x14ac:dyDescent="0.3">
      <c r="A60" s="34"/>
      <c r="B60" s="9"/>
      <c r="C60" s="4"/>
      <c r="D60" s="292"/>
      <c r="E60" s="293"/>
      <c r="F60" s="293"/>
      <c r="G60" s="293"/>
      <c r="H60" s="293"/>
      <c r="I60" s="294"/>
      <c r="J60" s="56"/>
      <c r="K60" s="56"/>
      <c r="L60" s="56"/>
      <c r="M60" s="56"/>
      <c r="N60" s="56"/>
      <c r="O60" s="56"/>
      <c r="P60" s="56"/>
      <c r="Q60" s="56"/>
      <c r="R60" s="56"/>
      <c r="S60" s="56"/>
      <c r="T60" s="56"/>
      <c r="U60" s="56"/>
      <c r="V60" s="56"/>
      <c r="W60" s="56"/>
      <c r="X60" s="56"/>
      <c r="Y60" s="56"/>
      <c r="Z60" s="229"/>
      <c r="AA60" s="194"/>
      <c r="AB60" s="194"/>
      <c r="AC60" s="195">
        <f t="shared" si="13"/>
        <v>0</v>
      </c>
      <c r="AD60" s="195">
        <f t="shared" si="17"/>
        <v>0</v>
      </c>
      <c r="AE60" s="195">
        <f t="shared" si="18"/>
        <v>0</v>
      </c>
      <c r="AF60" s="195">
        <f t="shared" si="19"/>
        <v>0</v>
      </c>
      <c r="AG60" s="195">
        <f t="shared" si="14"/>
        <v>0</v>
      </c>
      <c r="AH60" s="202">
        <f t="shared" si="15"/>
        <v>0</v>
      </c>
    </row>
    <row r="61" spans="1:38" ht="19.149999999999999" customHeight="1" thickTop="1" thickBot="1" x14ac:dyDescent="0.3">
      <c r="A61" s="34"/>
      <c r="B61" s="57"/>
      <c r="C61" s="58"/>
      <c r="D61" s="59"/>
      <c r="E61" s="59"/>
      <c r="F61" s="59"/>
      <c r="G61" s="60"/>
      <c r="I61" s="58"/>
      <c r="J61" s="61"/>
      <c r="K61" s="61"/>
      <c r="L61" s="61"/>
      <c r="M61" s="61"/>
      <c r="N61" s="61"/>
      <c r="O61" s="61"/>
      <c r="P61" s="61"/>
      <c r="Q61" s="61"/>
      <c r="R61" s="61"/>
      <c r="S61" s="61"/>
      <c r="T61" s="61"/>
      <c r="U61" s="61"/>
      <c r="V61" s="61"/>
      <c r="W61" s="61"/>
      <c r="X61" s="61"/>
      <c r="Y61" s="61"/>
      <c r="Z61" s="230"/>
      <c r="AA61" s="194"/>
      <c r="AB61" s="194"/>
      <c r="AC61" s="231">
        <f t="shared" ref="AC61:AH61" si="20">SUM(AC44:AC60)</f>
        <v>0</v>
      </c>
      <c r="AD61" s="231">
        <f t="shared" si="20"/>
        <v>0</v>
      </c>
      <c r="AE61" s="231">
        <f t="shared" si="20"/>
        <v>0</v>
      </c>
      <c r="AF61" s="231">
        <f t="shared" si="20"/>
        <v>0</v>
      </c>
      <c r="AG61" s="231">
        <f t="shared" si="20"/>
        <v>0</v>
      </c>
      <c r="AH61" s="231">
        <f t="shared" si="20"/>
        <v>0</v>
      </c>
    </row>
    <row r="62" spans="1:38" ht="31.15" customHeight="1" thickTop="1" thickBot="1" x14ac:dyDescent="0.3">
      <c r="A62" s="34"/>
      <c r="B62" s="295" t="s">
        <v>71</v>
      </c>
      <c r="C62" s="296"/>
      <c r="D62" s="296"/>
      <c r="E62" s="296"/>
      <c r="F62" s="296"/>
      <c r="G62" s="296"/>
      <c r="H62" s="296"/>
      <c r="I62" s="297"/>
      <c r="J62" s="35"/>
      <c r="K62" s="35"/>
      <c r="L62" s="35"/>
      <c r="M62" s="35"/>
      <c r="N62" s="35"/>
      <c r="O62" s="35"/>
      <c r="P62" s="35"/>
      <c r="Q62" s="35"/>
      <c r="R62" s="35"/>
      <c r="S62" s="35"/>
      <c r="T62" s="35"/>
      <c r="U62" s="35"/>
      <c r="V62" s="35"/>
      <c r="W62" s="35"/>
      <c r="X62" s="35"/>
      <c r="Y62" s="35"/>
      <c r="Z62" s="199"/>
      <c r="AA62" s="194"/>
      <c r="AB62" s="194"/>
    </row>
    <row r="63" spans="1:38" ht="25.15" customHeight="1" thickTop="1" thickBot="1" x14ac:dyDescent="0.3">
      <c r="A63" s="34"/>
      <c r="B63" s="298" t="s">
        <v>82</v>
      </c>
      <c r="C63" s="299"/>
      <c r="D63" s="299"/>
      <c r="E63" s="299"/>
      <c r="F63" s="299"/>
      <c r="G63" s="299"/>
      <c r="H63" s="299"/>
      <c r="I63" s="300"/>
      <c r="J63" s="38"/>
      <c r="K63" s="38"/>
      <c r="L63" s="38"/>
      <c r="M63" s="38"/>
      <c r="N63" s="38"/>
      <c r="O63" s="38"/>
      <c r="P63" s="38"/>
      <c r="Q63" s="38"/>
      <c r="R63" s="38"/>
      <c r="S63" s="38"/>
      <c r="T63" s="38"/>
      <c r="U63" s="38"/>
      <c r="V63" s="38"/>
      <c r="W63" s="38"/>
      <c r="X63" s="38"/>
      <c r="Y63" s="38"/>
      <c r="Z63" s="203"/>
      <c r="AA63" s="194"/>
      <c r="AB63" s="204"/>
      <c r="AC63" s="205" t="s">
        <v>6</v>
      </c>
      <c r="AD63" s="206"/>
      <c r="AE63" s="207">
        <f>SUM(AB65:AC73)</f>
        <v>10</v>
      </c>
      <c r="AF63" s="278" t="s">
        <v>4</v>
      </c>
      <c r="AG63" s="279"/>
    </row>
    <row r="64" spans="1:38" ht="27" customHeight="1" thickTop="1" x14ac:dyDescent="0.25">
      <c r="A64" s="34"/>
      <c r="B64" s="63" t="s">
        <v>50</v>
      </c>
      <c r="C64" s="64" t="s">
        <v>51</v>
      </c>
      <c r="D64" s="301" t="s">
        <v>52</v>
      </c>
      <c r="E64" s="302"/>
      <c r="F64" s="302"/>
      <c r="G64" s="302"/>
      <c r="H64" s="303"/>
      <c r="I64" s="41" t="s">
        <v>51</v>
      </c>
      <c r="J64" s="42"/>
      <c r="K64" s="42"/>
      <c r="L64" s="42"/>
      <c r="M64" s="42"/>
      <c r="N64" s="42"/>
      <c r="O64" s="42"/>
      <c r="P64" s="42"/>
      <c r="Q64" s="42"/>
      <c r="R64" s="42"/>
      <c r="S64" s="42"/>
      <c r="T64" s="42"/>
      <c r="U64" s="42"/>
      <c r="V64" s="42"/>
      <c r="W64" s="42"/>
      <c r="X64" s="42"/>
      <c r="Y64" s="42"/>
      <c r="Z64" s="203"/>
      <c r="AA64" s="194"/>
      <c r="AB64" s="232"/>
      <c r="AC64" s="209"/>
      <c r="AD64" s="201">
        <f>COUNTIF(C65:C73,"Niet relevant")</f>
        <v>0</v>
      </c>
      <c r="AE64" s="210">
        <f>COUNTIF(C65:C73,"Relevant")</f>
        <v>0</v>
      </c>
      <c r="AF64" s="211"/>
      <c r="AG64" s="212"/>
      <c r="AI64" s="280" t="s">
        <v>7</v>
      </c>
      <c r="AJ64" s="280"/>
      <c r="AK64" s="280"/>
      <c r="AL64" s="195">
        <f>+AE63+AE74</f>
        <v>10</v>
      </c>
    </row>
    <row r="65" spans="1:59" ht="47.25" customHeight="1" x14ac:dyDescent="0.25">
      <c r="A65" s="34"/>
      <c r="B65" s="65" t="s">
        <v>72</v>
      </c>
      <c r="C65" s="1"/>
      <c r="D65" s="304" t="s">
        <v>145</v>
      </c>
      <c r="E65" s="304"/>
      <c r="F65" s="304"/>
      <c r="G65" s="304"/>
      <c r="H65" s="304"/>
      <c r="I65" s="10"/>
      <c r="J65" s="66"/>
      <c r="K65" s="44"/>
      <c r="L65" s="44"/>
      <c r="M65" s="44"/>
      <c r="N65" s="44"/>
      <c r="O65" s="44"/>
      <c r="P65" s="44"/>
      <c r="Q65" s="44"/>
      <c r="R65" s="44"/>
      <c r="S65" s="44"/>
      <c r="T65" s="44"/>
      <c r="U65" s="44"/>
      <c r="V65" s="44"/>
      <c r="W65" s="44"/>
      <c r="X65" s="44"/>
      <c r="Y65" s="44"/>
      <c r="Z65" s="213"/>
      <c r="AA65" s="194"/>
      <c r="AB65" s="208">
        <f>IF(B65="",0,1)</f>
        <v>1</v>
      </c>
      <c r="AC65" s="209">
        <f>IF(D65="",0,1)</f>
        <v>1</v>
      </c>
      <c r="AD65" s="201">
        <f>COUNTIF(I65:I73,"Relevant")</f>
        <v>0</v>
      </c>
      <c r="AE65" s="210">
        <f>COUNTIF(I65:I73,"Niet relevant")</f>
        <v>0</v>
      </c>
      <c r="AF65" s="211">
        <f>IF(C65="",1,0)</f>
        <v>1</v>
      </c>
      <c r="AG65" s="212">
        <f>IF(AND(D65&lt;&gt;"",I65=""),1,0)</f>
        <v>1</v>
      </c>
      <c r="AI65" s="281" t="s">
        <v>10</v>
      </c>
      <c r="AJ65" s="281"/>
      <c r="AK65" s="281"/>
      <c r="AL65" s="195">
        <f>+AL64-AL66</f>
        <v>0</v>
      </c>
    </row>
    <row r="66" spans="1:59" ht="34.15" customHeight="1" x14ac:dyDescent="0.25">
      <c r="A66" s="34"/>
      <c r="B66" s="65" t="s">
        <v>74</v>
      </c>
      <c r="C66" s="1"/>
      <c r="D66" s="304"/>
      <c r="E66" s="304"/>
      <c r="F66" s="304"/>
      <c r="G66" s="304"/>
      <c r="H66" s="304"/>
      <c r="I66" s="48"/>
      <c r="J66" s="44"/>
      <c r="K66" s="44"/>
      <c r="L66" s="44"/>
      <c r="M66" s="44"/>
      <c r="N66" s="44"/>
      <c r="O66" s="44"/>
      <c r="P66" s="44"/>
      <c r="Q66" s="44"/>
      <c r="R66" s="44"/>
      <c r="S66" s="44"/>
      <c r="T66" s="44"/>
      <c r="U66" s="44"/>
      <c r="V66" s="44"/>
      <c r="W66" s="44"/>
      <c r="X66" s="44"/>
      <c r="Y66" s="44"/>
      <c r="Z66" s="213"/>
      <c r="AA66" s="194"/>
      <c r="AB66" s="208">
        <f t="shared" ref="AB66:AB73" si="21">IF(B66="",0,1)</f>
        <v>1</v>
      </c>
      <c r="AC66" s="209">
        <f t="shared" ref="AC66:AC73" si="22">IF(D66="",0,1)</f>
        <v>0</v>
      </c>
      <c r="AD66" s="201"/>
      <c r="AE66" s="210"/>
      <c r="AF66" s="211">
        <f t="shared" ref="AF66:AF73" si="23">IF(C66="",1,0)</f>
        <v>1</v>
      </c>
      <c r="AG66" s="212">
        <f t="shared" ref="AG66:AG73" si="24">IF(AND(D66&lt;&gt;"",I66=""),1,0)</f>
        <v>0</v>
      </c>
      <c r="AI66" s="280" t="s">
        <v>9</v>
      </c>
      <c r="AJ66" s="280"/>
      <c r="AK66" s="280"/>
      <c r="AL66" s="195">
        <f>SUM(AF64:AG73)</f>
        <v>10</v>
      </c>
    </row>
    <row r="67" spans="1:59" ht="18" customHeight="1" x14ac:dyDescent="0.25">
      <c r="A67" s="34"/>
      <c r="B67" s="65" t="s">
        <v>75</v>
      </c>
      <c r="C67" s="1"/>
      <c r="D67" s="304"/>
      <c r="E67" s="304"/>
      <c r="F67" s="304"/>
      <c r="G67" s="304"/>
      <c r="H67" s="304"/>
      <c r="I67" s="48"/>
      <c r="J67" s="44"/>
      <c r="K67" s="44"/>
      <c r="L67" s="44"/>
      <c r="M67" s="44"/>
      <c r="N67" s="44"/>
      <c r="O67" s="44"/>
      <c r="P67" s="44"/>
      <c r="Q67" s="44"/>
      <c r="R67" s="44"/>
      <c r="S67" s="44"/>
      <c r="T67" s="44"/>
      <c r="U67" s="44"/>
      <c r="V67" s="44"/>
      <c r="W67" s="44"/>
      <c r="X67" s="44"/>
      <c r="Y67" s="44"/>
      <c r="Z67" s="213"/>
      <c r="AA67" s="194"/>
      <c r="AB67" s="208">
        <f t="shared" si="21"/>
        <v>1</v>
      </c>
      <c r="AC67" s="209">
        <f t="shared" si="22"/>
        <v>0</v>
      </c>
      <c r="AD67" s="201"/>
      <c r="AE67" s="210"/>
      <c r="AF67" s="211">
        <f t="shared" si="23"/>
        <v>1</v>
      </c>
      <c r="AG67" s="212">
        <f t="shared" si="24"/>
        <v>0</v>
      </c>
      <c r="AI67" s="281" t="s">
        <v>8</v>
      </c>
      <c r="AJ67" s="281"/>
      <c r="AK67" s="281"/>
      <c r="AL67" s="195">
        <f>+AE69</f>
        <v>0</v>
      </c>
    </row>
    <row r="68" spans="1:59" ht="48" customHeight="1" x14ac:dyDescent="0.25">
      <c r="A68" s="34"/>
      <c r="B68" s="65" t="s">
        <v>176</v>
      </c>
      <c r="C68" s="1"/>
      <c r="D68" s="304"/>
      <c r="E68" s="304"/>
      <c r="F68" s="304"/>
      <c r="G68" s="304"/>
      <c r="H68" s="304"/>
      <c r="I68" s="48"/>
      <c r="J68" s="44"/>
      <c r="K68" s="44"/>
      <c r="L68" s="44"/>
      <c r="M68" s="44"/>
      <c r="N68" s="44"/>
      <c r="O68" s="44"/>
      <c r="P68" s="44"/>
      <c r="Q68" s="44"/>
      <c r="R68" s="44"/>
      <c r="S68" s="44"/>
      <c r="T68" s="44"/>
      <c r="U68" s="44"/>
      <c r="V68" s="44"/>
      <c r="W68" s="44"/>
      <c r="X68" s="44"/>
      <c r="Y68" s="44"/>
      <c r="Z68" s="213"/>
      <c r="AA68" s="194"/>
      <c r="AB68" s="208">
        <f t="shared" si="21"/>
        <v>1</v>
      </c>
      <c r="AC68" s="209">
        <f t="shared" si="22"/>
        <v>0</v>
      </c>
      <c r="AD68" s="201"/>
      <c r="AE68" s="201"/>
      <c r="AF68" s="211">
        <f t="shared" si="23"/>
        <v>1</v>
      </c>
      <c r="AG68" s="212">
        <f t="shared" si="24"/>
        <v>0</v>
      </c>
      <c r="AH68" s="211"/>
      <c r="AJ68" s="219" t="s">
        <v>122</v>
      </c>
      <c r="AK68" s="219" t="s">
        <v>121</v>
      </c>
    </row>
    <row r="69" spans="1:59" ht="18" customHeight="1" x14ac:dyDescent="0.25">
      <c r="A69" s="34"/>
      <c r="B69" s="67" t="s">
        <v>76</v>
      </c>
      <c r="C69" s="1"/>
      <c r="D69" s="304"/>
      <c r="E69" s="304"/>
      <c r="F69" s="304"/>
      <c r="G69" s="304"/>
      <c r="H69" s="304"/>
      <c r="I69" s="48"/>
      <c r="J69" s="44"/>
      <c r="K69" s="44"/>
      <c r="L69" s="44"/>
      <c r="M69" s="44"/>
      <c r="N69" s="44"/>
      <c r="O69" s="44"/>
      <c r="P69" s="44"/>
      <c r="Q69" s="44"/>
      <c r="R69" s="44"/>
      <c r="S69" s="44"/>
      <c r="T69" s="44"/>
      <c r="U69" s="44"/>
      <c r="V69" s="44"/>
      <c r="W69" s="44"/>
      <c r="X69" s="44"/>
      <c r="Y69" s="44"/>
      <c r="Z69" s="213"/>
      <c r="AA69" s="194"/>
      <c r="AB69" s="208">
        <f t="shared" si="21"/>
        <v>1</v>
      </c>
      <c r="AC69" s="209">
        <f t="shared" si="22"/>
        <v>0</v>
      </c>
      <c r="AD69" s="201"/>
      <c r="AE69" s="201"/>
      <c r="AF69" s="211">
        <f t="shared" si="23"/>
        <v>1</v>
      </c>
      <c r="AG69" s="212">
        <f t="shared" si="24"/>
        <v>0</v>
      </c>
      <c r="AH69" s="211"/>
      <c r="AI69" s="195" t="s">
        <v>114</v>
      </c>
      <c r="AJ69" s="195">
        <f>+AE64+AD75</f>
        <v>0</v>
      </c>
      <c r="AK69" s="195">
        <f>+AD65+AE76</f>
        <v>0</v>
      </c>
    </row>
    <row r="70" spans="1:59" ht="17.25" customHeight="1" x14ac:dyDescent="0.25">
      <c r="A70" s="34"/>
      <c r="B70" s="67" t="s">
        <v>77</v>
      </c>
      <c r="C70" s="1"/>
      <c r="D70" s="304"/>
      <c r="E70" s="304"/>
      <c r="F70" s="304"/>
      <c r="G70" s="304"/>
      <c r="H70" s="304"/>
      <c r="I70" s="48"/>
      <c r="J70" s="44"/>
      <c r="K70" s="44"/>
      <c r="L70" s="44"/>
      <c r="M70" s="44"/>
      <c r="N70" s="44"/>
      <c r="O70" s="44"/>
      <c r="P70" s="44"/>
      <c r="Q70" s="44"/>
      <c r="R70" s="44"/>
      <c r="S70" s="44"/>
      <c r="T70" s="44"/>
      <c r="U70" s="44"/>
      <c r="V70" s="44"/>
      <c r="W70" s="44"/>
      <c r="X70" s="44"/>
      <c r="Y70" s="44"/>
      <c r="Z70" s="213"/>
      <c r="AA70" s="194"/>
      <c r="AB70" s="208">
        <f t="shared" si="21"/>
        <v>1</v>
      </c>
      <c r="AC70" s="209">
        <f t="shared" si="22"/>
        <v>0</v>
      </c>
      <c r="AD70" s="201"/>
      <c r="AE70" s="201"/>
      <c r="AF70" s="211">
        <f t="shared" si="23"/>
        <v>1</v>
      </c>
      <c r="AG70" s="212">
        <f t="shared" si="24"/>
        <v>0</v>
      </c>
      <c r="AH70" s="211"/>
      <c r="AI70" s="195" t="s">
        <v>117</v>
      </c>
      <c r="AJ70" s="195">
        <f>+AD64+AE75</f>
        <v>0</v>
      </c>
      <c r="AK70" s="195">
        <f>+AE65+AD76</f>
        <v>0</v>
      </c>
    </row>
    <row r="71" spans="1:59" ht="18.75" customHeight="1" x14ac:dyDescent="0.25">
      <c r="A71" s="34"/>
      <c r="B71" s="67" t="s">
        <v>78</v>
      </c>
      <c r="C71" s="1"/>
      <c r="D71" s="304"/>
      <c r="E71" s="304"/>
      <c r="F71" s="304"/>
      <c r="G71" s="304"/>
      <c r="H71" s="304"/>
      <c r="I71" s="48"/>
      <c r="J71" s="44"/>
      <c r="K71" s="44"/>
      <c r="L71" s="44"/>
      <c r="M71" s="44"/>
      <c r="N71" s="44"/>
      <c r="O71" s="44"/>
      <c r="P71" s="44"/>
      <c r="Q71" s="44"/>
      <c r="R71" s="44"/>
      <c r="S71" s="44"/>
      <c r="T71" s="44"/>
      <c r="U71" s="44"/>
      <c r="V71" s="44"/>
      <c r="W71" s="44"/>
      <c r="X71" s="44"/>
      <c r="Y71" s="44"/>
      <c r="Z71" s="213"/>
      <c r="AA71" s="194"/>
      <c r="AB71" s="208">
        <f t="shared" si="21"/>
        <v>1</v>
      </c>
      <c r="AC71" s="209">
        <f t="shared" si="22"/>
        <v>0</v>
      </c>
      <c r="AD71" s="201"/>
      <c r="AE71" s="201"/>
      <c r="AF71" s="211">
        <f t="shared" si="23"/>
        <v>1</v>
      </c>
      <c r="AG71" s="212">
        <f t="shared" si="24"/>
        <v>0</v>
      </c>
      <c r="AH71" s="211"/>
      <c r="AJ71" s="219"/>
      <c r="AK71" s="219"/>
    </row>
    <row r="72" spans="1:59" ht="18" customHeight="1" x14ac:dyDescent="0.25">
      <c r="A72" s="34"/>
      <c r="B72" s="67" t="s">
        <v>79</v>
      </c>
      <c r="C72" s="1"/>
      <c r="D72" s="304"/>
      <c r="E72" s="304"/>
      <c r="F72" s="304"/>
      <c r="G72" s="304"/>
      <c r="H72" s="304"/>
      <c r="I72" s="48"/>
      <c r="J72" s="44"/>
      <c r="K72" s="44"/>
      <c r="L72" s="44"/>
      <c r="M72" s="44"/>
      <c r="N72" s="44"/>
      <c r="O72" s="44"/>
      <c r="P72" s="44"/>
      <c r="Q72" s="44"/>
      <c r="R72" s="44"/>
      <c r="S72" s="44"/>
      <c r="T72" s="44"/>
      <c r="U72" s="44"/>
      <c r="V72" s="44"/>
      <c r="W72" s="44"/>
      <c r="X72" s="44"/>
      <c r="Y72" s="44"/>
      <c r="Z72" s="213"/>
      <c r="AA72" s="194"/>
      <c r="AB72" s="208">
        <f t="shared" si="21"/>
        <v>1</v>
      </c>
      <c r="AC72" s="209">
        <f t="shared" si="22"/>
        <v>0</v>
      </c>
      <c r="AD72" s="201"/>
      <c r="AE72" s="201"/>
      <c r="AF72" s="211">
        <f t="shared" si="23"/>
        <v>1</v>
      </c>
      <c r="AG72" s="212">
        <f t="shared" si="24"/>
        <v>0</v>
      </c>
      <c r="AH72" s="211"/>
      <c r="AJ72" s="219"/>
      <c r="AK72" s="219"/>
    </row>
    <row r="73" spans="1:59" ht="33.6" customHeight="1" x14ac:dyDescent="0.25">
      <c r="A73" s="34"/>
      <c r="B73" s="67" t="s">
        <v>172</v>
      </c>
      <c r="C73" s="1"/>
      <c r="D73" s="304"/>
      <c r="E73" s="304"/>
      <c r="F73" s="304"/>
      <c r="G73" s="304"/>
      <c r="H73" s="304"/>
      <c r="I73" s="48"/>
      <c r="J73" s="44"/>
      <c r="K73" s="44"/>
      <c r="L73" s="44"/>
      <c r="M73" s="44"/>
      <c r="N73" s="44"/>
      <c r="O73" s="44"/>
      <c r="P73" s="44"/>
      <c r="Q73" s="44"/>
      <c r="R73" s="44"/>
      <c r="S73" s="44"/>
      <c r="T73" s="44"/>
      <c r="U73" s="44"/>
      <c r="V73" s="44"/>
      <c r="W73" s="44"/>
      <c r="X73" s="44"/>
      <c r="Y73" s="44"/>
      <c r="Z73" s="213"/>
      <c r="AA73" s="194"/>
      <c r="AB73" s="208">
        <f t="shared" si="21"/>
        <v>1</v>
      </c>
      <c r="AC73" s="209">
        <f t="shared" si="22"/>
        <v>0</v>
      </c>
      <c r="AD73" s="201"/>
      <c r="AE73" s="201"/>
      <c r="AF73" s="211">
        <f t="shared" si="23"/>
        <v>1</v>
      </c>
      <c r="AG73" s="212">
        <f t="shared" si="24"/>
        <v>0</v>
      </c>
      <c r="AH73" s="211"/>
      <c r="AJ73" s="219"/>
      <c r="AK73" s="219"/>
    </row>
    <row r="74" spans="1:59" ht="21.75" customHeight="1" x14ac:dyDescent="0.25">
      <c r="A74" s="34"/>
      <c r="B74" s="50" t="s">
        <v>66</v>
      </c>
      <c r="C74" s="51"/>
      <c r="D74" s="329" t="s">
        <v>66</v>
      </c>
      <c r="E74" s="330"/>
      <c r="F74" s="330"/>
      <c r="G74" s="330"/>
      <c r="H74" s="331"/>
      <c r="I74" s="5"/>
      <c r="J74" s="68"/>
      <c r="K74" s="68"/>
      <c r="L74" s="68"/>
      <c r="M74" s="68"/>
      <c r="N74" s="68"/>
      <c r="O74" s="68"/>
      <c r="P74" s="68"/>
      <c r="Q74" s="68"/>
      <c r="R74" s="68"/>
      <c r="S74" s="68"/>
      <c r="T74" s="68"/>
      <c r="U74" s="68"/>
      <c r="V74" s="68"/>
      <c r="W74" s="68"/>
      <c r="X74" s="68"/>
      <c r="Y74" s="68"/>
      <c r="Z74" s="198"/>
      <c r="AA74" s="194"/>
      <c r="AB74" s="220"/>
      <c r="AC74" s="221" t="s">
        <v>5</v>
      </c>
      <c r="AD74" s="201"/>
      <c r="AE74" s="210">
        <f>SUM(AB75:AC80)</f>
        <v>0</v>
      </c>
      <c r="AF74" s="211"/>
      <c r="AG74" s="212"/>
      <c r="AH74" s="224"/>
    </row>
    <row r="75" spans="1:59" ht="15" customHeight="1" x14ac:dyDescent="0.25">
      <c r="A75" s="34"/>
      <c r="B75" s="16"/>
      <c r="C75" s="1"/>
      <c r="D75" s="311"/>
      <c r="E75" s="312"/>
      <c r="F75" s="312"/>
      <c r="G75" s="312"/>
      <c r="H75" s="313"/>
      <c r="I75" s="10"/>
      <c r="J75" s="44"/>
      <c r="K75" s="44"/>
      <c r="L75" s="44"/>
      <c r="M75" s="44"/>
      <c r="N75" s="44"/>
      <c r="O75" s="44"/>
      <c r="P75" s="44"/>
      <c r="Q75" s="44"/>
      <c r="R75" s="44"/>
      <c r="S75" s="44"/>
      <c r="T75" s="44"/>
      <c r="U75" s="44"/>
      <c r="V75" s="44"/>
      <c r="W75" s="44"/>
      <c r="X75" s="44"/>
      <c r="Y75" s="44"/>
      <c r="Z75" s="213"/>
      <c r="AA75" s="194"/>
      <c r="AB75" s="211">
        <f t="shared" ref="AB75:AB80" si="25">IF(B75="",0,1)</f>
        <v>0</v>
      </c>
      <c r="AC75" s="224">
        <f t="shared" ref="AC75:AC80" si="26">IF(D75="",0,1)</f>
        <v>0</v>
      </c>
      <c r="AD75" s="201">
        <f>COUNTIF(C75:C80,"Relevant")</f>
        <v>0</v>
      </c>
      <c r="AE75" s="210">
        <f>COUNTIF(C75:C80,"Niet relevant")</f>
        <v>0</v>
      </c>
      <c r="AF75" s="211">
        <f>IF(AND(B75&lt;&gt;"",C75=""),1,0)</f>
        <v>0</v>
      </c>
      <c r="AG75" s="212">
        <f>IF(AND(D75&lt;&gt;"",I75=""),1,0)</f>
        <v>0</v>
      </c>
      <c r="AH75" s="224"/>
    </row>
    <row r="76" spans="1:59" ht="15" customHeight="1" x14ac:dyDescent="0.25">
      <c r="A76" s="34"/>
      <c r="B76" s="16"/>
      <c r="C76" s="1"/>
      <c r="D76" s="311"/>
      <c r="E76" s="312"/>
      <c r="F76" s="312"/>
      <c r="G76" s="312"/>
      <c r="H76" s="313"/>
      <c r="I76" s="10"/>
      <c r="J76" s="44"/>
      <c r="K76" s="44"/>
      <c r="L76" s="44"/>
      <c r="M76" s="44"/>
      <c r="N76" s="44"/>
      <c r="O76" s="44"/>
      <c r="P76" s="44"/>
      <c r="Q76" s="44"/>
      <c r="R76" s="44"/>
      <c r="S76" s="44"/>
      <c r="T76" s="44"/>
      <c r="U76" s="44"/>
      <c r="V76" s="44"/>
      <c r="W76" s="44"/>
      <c r="X76" s="44"/>
      <c r="Y76" s="44"/>
      <c r="Z76" s="213"/>
      <c r="AA76" s="194"/>
      <c r="AB76" s="211">
        <f t="shared" si="25"/>
        <v>0</v>
      </c>
      <c r="AC76" s="224">
        <f t="shared" si="26"/>
        <v>0</v>
      </c>
      <c r="AD76" s="201">
        <f>COUNTIF(I75:I80,"Niet relevant")</f>
        <v>0</v>
      </c>
      <c r="AE76" s="201">
        <f>COUNTIF(I75:I80,"Relevant")</f>
        <v>0</v>
      </c>
      <c r="AF76" s="211">
        <f t="shared" ref="AF76:AF80" si="27">IF(AND(B76&lt;&gt;"",C76=""),1,0)</f>
        <v>0</v>
      </c>
      <c r="AG76" s="212">
        <f t="shared" ref="AG76:AG80" si="28">IF(AND(D76&lt;&gt;"",I76=""),1,0)</f>
        <v>0</v>
      </c>
    </row>
    <row r="77" spans="1:59" ht="15" customHeight="1" x14ac:dyDescent="0.25">
      <c r="A77" s="34"/>
      <c r="B77" s="16"/>
      <c r="C77" s="1"/>
      <c r="D77" s="311"/>
      <c r="E77" s="312"/>
      <c r="F77" s="312"/>
      <c r="G77" s="312"/>
      <c r="H77" s="313"/>
      <c r="I77" s="10"/>
      <c r="J77" s="44"/>
      <c r="K77" s="44"/>
      <c r="L77" s="44"/>
      <c r="M77" s="44"/>
      <c r="N77" s="44"/>
      <c r="O77" s="44"/>
      <c r="P77" s="44"/>
      <c r="Q77" s="44"/>
      <c r="R77" s="44"/>
      <c r="S77" s="44"/>
      <c r="T77" s="44"/>
      <c r="U77" s="44"/>
      <c r="V77" s="44"/>
      <c r="W77" s="44"/>
      <c r="X77" s="44"/>
      <c r="Y77" s="44"/>
      <c r="Z77" s="213"/>
      <c r="AA77" s="194"/>
      <c r="AB77" s="211">
        <f t="shared" si="25"/>
        <v>0</v>
      </c>
      <c r="AC77" s="224">
        <f t="shared" si="26"/>
        <v>0</v>
      </c>
      <c r="AD77" s="201"/>
      <c r="AE77" s="201"/>
      <c r="AF77" s="211">
        <f t="shared" si="27"/>
        <v>0</v>
      </c>
      <c r="AG77" s="212">
        <f t="shared" si="28"/>
        <v>0</v>
      </c>
    </row>
    <row r="78" spans="1:59" ht="15" customHeight="1" x14ac:dyDescent="0.25">
      <c r="A78" s="34"/>
      <c r="B78" s="16"/>
      <c r="C78" s="1"/>
      <c r="D78" s="311"/>
      <c r="E78" s="312"/>
      <c r="F78" s="312"/>
      <c r="G78" s="312"/>
      <c r="H78" s="313"/>
      <c r="I78" s="10"/>
      <c r="J78" s="44"/>
      <c r="K78" s="44"/>
      <c r="L78" s="44"/>
      <c r="M78" s="44"/>
      <c r="N78" s="44"/>
      <c r="O78" s="44"/>
      <c r="P78" s="44"/>
      <c r="Q78" s="44"/>
      <c r="R78" s="44"/>
      <c r="S78" s="44"/>
      <c r="T78" s="44"/>
      <c r="U78" s="44"/>
      <c r="V78" s="44"/>
      <c r="W78" s="44"/>
      <c r="X78" s="44"/>
      <c r="Y78" s="44"/>
      <c r="Z78" s="213"/>
      <c r="AA78" s="194"/>
      <c r="AB78" s="211">
        <f t="shared" si="25"/>
        <v>0</v>
      </c>
      <c r="AC78" s="224">
        <f t="shared" si="26"/>
        <v>0</v>
      </c>
      <c r="AD78" s="201"/>
      <c r="AE78" s="201"/>
      <c r="AF78" s="211">
        <f t="shared" si="27"/>
        <v>0</v>
      </c>
      <c r="AG78" s="212">
        <f t="shared" si="28"/>
        <v>0</v>
      </c>
    </row>
    <row r="79" spans="1:59" ht="15" customHeight="1" x14ac:dyDescent="0.25">
      <c r="A79" s="34"/>
      <c r="B79" s="16"/>
      <c r="C79" s="1"/>
      <c r="D79" s="311"/>
      <c r="E79" s="312"/>
      <c r="F79" s="312"/>
      <c r="G79" s="312"/>
      <c r="H79" s="313"/>
      <c r="I79" s="10"/>
      <c r="J79" s="44"/>
      <c r="K79" s="44"/>
      <c r="L79" s="44"/>
      <c r="M79" s="44"/>
      <c r="N79" s="44"/>
      <c r="O79" s="44"/>
      <c r="P79" s="44"/>
      <c r="Q79" s="44"/>
      <c r="R79" s="44"/>
      <c r="S79" s="44"/>
      <c r="T79" s="44"/>
      <c r="U79" s="44"/>
      <c r="V79" s="44"/>
      <c r="W79" s="44"/>
      <c r="X79" s="44"/>
      <c r="Y79" s="44"/>
      <c r="Z79" s="213"/>
      <c r="AA79" s="194"/>
      <c r="AB79" s="211">
        <f t="shared" si="25"/>
        <v>0</v>
      </c>
      <c r="AC79" s="224">
        <f t="shared" si="26"/>
        <v>0</v>
      </c>
      <c r="AD79" s="201"/>
      <c r="AE79" s="201"/>
      <c r="AF79" s="211">
        <f t="shared" si="27"/>
        <v>0</v>
      </c>
      <c r="AG79" s="212">
        <f t="shared" si="28"/>
        <v>0</v>
      </c>
    </row>
    <row r="80" spans="1:59" ht="15" customHeight="1" thickBot="1" x14ac:dyDescent="0.3">
      <c r="A80" s="34"/>
      <c r="B80" s="16"/>
      <c r="C80" s="1"/>
      <c r="D80" s="311"/>
      <c r="E80" s="312"/>
      <c r="F80" s="312"/>
      <c r="G80" s="312"/>
      <c r="H80" s="313"/>
      <c r="I80" s="10"/>
      <c r="J80" s="44"/>
      <c r="K80" s="44"/>
      <c r="L80" s="44"/>
      <c r="M80" s="44"/>
      <c r="N80" s="44"/>
      <c r="O80" s="44"/>
      <c r="P80" s="44"/>
      <c r="Q80" s="44"/>
      <c r="R80" s="44"/>
      <c r="S80" s="44"/>
      <c r="T80" s="44"/>
      <c r="U80" s="44"/>
      <c r="V80" s="44"/>
      <c r="W80" s="44"/>
      <c r="X80" s="44"/>
      <c r="Y80" s="44"/>
      <c r="Z80" s="213"/>
      <c r="AA80" s="194"/>
      <c r="AB80" s="225">
        <f t="shared" si="25"/>
        <v>0</v>
      </c>
      <c r="AC80" s="226">
        <f t="shared" si="26"/>
        <v>0</v>
      </c>
      <c r="AD80" s="233"/>
      <c r="AE80" s="233"/>
      <c r="AF80" s="225">
        <f t="shared" si="27"/>
        <v>0</v>
      </c>
      <c r="AG80" s="227">
        <f t="shared" si="28"/>
        <v>0</v>
      </c>
      <c r="AK80" s="224"/>
      <c r="AL80" s="224"/>
      <c r="AM80" s="224"/>
      <c r="AN80" s="224"/>
      <c r="AO80" s="224"/>
      <c r="AR80" s="224"/>
      <c r="AS80" s="224"/>
      <c r="AT80" s="224"/>
      <c r="AU80" s="224"/>
      <c r="AV80" s="224"/>
      <c r="AW80" s="224"/>
      <c r="AX80" s="224"/>
      <c r="AY80" s="224"/>
      <c r="AZ80" s="224"/>
      <c r="BA80" s="224"/>
      <c r="BB80" s="60"/>
      <c r="BC80" s="60"/>
      <c r="BD80" s="60"/>
      <c r="BE80" s="60"/>
      <c r="BF80" s="60"/>
      <c r="BG80" s="60"/>
    </row>
    <row r="81" spans="1:111" ht="27" customHeight="1" thickTop="1" thickBot="1" x14ac:dyDescent="0.3">
      <c r="A81" s="34"/>
      <c r="B81" s="298" t="s">
        <v>84</v>
      </c>
      <c r="C81" s="299"/>
      <c r="D81" s="299"/>
      <c r="E81" s="299"/>
      <c r="F81" s="299"/>
      <c r="G81" s="299"/>
      <c r="H81" s="299"/>
      <c r="I81" s="300"/>
      <c r="J81" s="38"/>
      <c r="K81" s="38"/>
      <c r="L81" s="38"/>
      <c r="M81" s="38"/>
      <c r="N81" s="38"/>
      <c r="O81" s="38"/>
      <c r="P81" s="38"/>
      <c r="Q81" s="38"/>
      <c r="R81" s="38"/>
      <c r="S81" s="38"/>
      <c r="T81" s="38"/>
      <c r="U81" s="38"/>
      <c r="V81" s="38"/>
      <c r="W81" s="38"/>
      <c r="X81" s="38"/>
      <c r="Y81" s="38"/>
      <c r="Z81" s="203"/>
      <c r="AA81" s="194"/>
      <c r="AB81" s="224"/>
      <c r="AC81" s="224"/>
      <c r="AD81" s="201"/>
      <c r="AE81" s="201"/>
      <c r="AF81" s="224"/>
      <c r="AG81" s="224"/>
      <c r="AH81" s="224"/>
      <c r="AI81" s="224"/>
      <c r="AJ81" s="224"/>
      <c r="AP81" s="224"/>
      <c r="AQ81" s="224"/>
      <c r="BH81" s="60"/>
      <c r="BI81" s="60"/>
      <c r="BJ81" s="60"/>
      <c r="BK81" s="52"/>
      <c r="BL81" s="52"/>
      <c r="BM81" s="52"/>
      <c r="BN81" s="52"/>
      <c r="BO81" s="52"/>
      <c r="BP81" s="52"/>
      <c r="BQ81" s="52"/>
      <c r="BR81" s="52"/>
      <c r="BS81" s="52"/>
      <c r="BT81" s="52"/>
      <c r="BU81" s="52"/>
      <c r="BV81" s="52"/>
      <c r="BW81" s="52"/>
      <c r="BX81" s="52"/>
      <c r="BY81" s="52"/>
      <c r="BZ81" s="52"/>
      <c r="CA81" s="52"/>
      <c r="CB81" s="52"/>
      <c r="CC81" s="52"/>
      <c r="CD81" s="52"/>
      <c r="CE81" s="52"/>
      <c r="CF81" s="52"/>
      <c r="CG81" s="52"/>
      <c r="CH81" s="52"/>
      <c r="CI81" s="52"/>
      <c r="CJ81" s="52"/>
      <c r="CK81" s="52"/>
      <c r="CL81" s="52"/>
      <c r="CM81" s="52"/>
      <c r="CN81" s="52"/>
      <c r="CO81" s="52"/>
      <c r="CP81" s="52"/>
      <c r="CQ81" s="52"/>
      <c r="CR81" s="52"/>
      <c r="CS81" s="52"/>
      <c r="CT81" s="52"/>
      <c r="CU81" s="52"/>
      <c r="CV81" s="52"/>
      <c r="CW81" s="52"/>
      <c r="CX81" s="52"/>
      <c r="CY81" s="52"/>
      <c r="CZ81" s="52"/>
      <c r="DA81" s="52"/>
      <c r="DB81" s="52"/>
      <c r="DC81" s="52"/>
      <c r="DD81" s="52"/>
      <c r="DE81" s="52"/>
      <c r="DF81" s="52"/>
      <c r="DG81" s="52"/>
    </row>
    <row r="82" spans="1:111" ht="25.9" customHeight="1" thickTop="1" x14ac:dyDescent="0.25">
      <c r="A82" s="34"/>
      <c r="B82" s="53" t="s">
        <v>68</v>
      </c>
      <c r="C82" s="54" t="s">
        <v>69</v>
      </c>
      <c r="D82" s="314" t="s">
        <v>70</v>
      </c>
      <c r="E82" s="314"/>
      <c r="F82" s="314"/>
      <c r="G82" s="314"/>
      <c r="H82" s="314"/>
      <c r="I82" s="315"/>
      <c r="J82" s="55"/>
      <c r="K82" s="55"/>
      <c r="L82" s="55"/>
      <c r="M82" s="55"/>
      <c r="N82" s="55"/>
      <c r="O82" s="55"/>
      <c r="P82" s="55"/>
      <c r="Q82" s="55"/>
      <c r="R82" s="55"/>
      <c r="S82" s="55"/>
      <c r="T82" s="55"/>
      <c r="U82" s="55"/>
      <c r="V82" s="55"/>
      <c r="W82" s="55"/>
      <c r="X82" s="55"/>
      <c r="Y82" s="55"/>
      <c r="Z82" s="228"/>
      <c r="AA82" s="194"/>
      <c r="AB82" s="224"/>
      <c r="AC82" s="195" t="s">
        <v>35</v>
      </c>
      <c r="AD82" s="195" t="s">
        <v>191</v>
      </c>
      <c r="AE82" s="195" t="s">
        <v>192</v>
      </c>
      <c r="AF82" s="195" t="s">
        <v>193</v>
      </c>
      <c r="AG82" s="195" t="s">
        <v>194</v>
      </c>
      <c r="AH82" s="195" t="s">
        <v>195</v>
      </c>
      <c r="AK82" s="195" t="s">
        <v>191</v>
      </c>
      <c r="AL82" s="195" t="s">
        <v>192</v>
      </c>
      <c r="AM82" s="195" t="s">
        <v>193</v>
      </c>
      <c r="AN82" s="195" t="s">
        <v>194</v>
      </c>
    </row>
    <row r="83" spans="1:111" ht="15" customHeight="1" x14ac:dyDescent="0.25">
      <c r="A83" s="34"/>
      <c r="B83" s="110"/>
      <c r="C83" s="4"/>
      <c r="D83" s="289"/>
      <c r="E83" s="290"/>
      <c r="F83" s="290"/>
      <c r="G83" s="290"/>
      <c r="H83" s="290"/>
      <c r="I83" s="291"/>
      <c r="J83" s="56"/>
      <c r="K83" s="56"/>
      <c r="L83" s="56"/>
      <c r="M83" s="56"/>
      <c r="N83" s="56"/>
      <c r="O83" s="56"/>
      <c r="P83" s="56"/>
      <c r="Q83" s="56"/>
      <c r="R83" s="56"/>
      <c r="S83" s="56"/>
      <c r="T83" s="56"/>
      <c r="U83" s="56"/>
      <c r="V83" s="56"/>
      <c r="W83" s="56"/>
      <c r="X83" s="56"/>
      <c r="Y83" s="56"/>
      <c r="Z83" s="229"/>
      <c r="AA83" s="194"/>
      <c r="AC83" s="195">
        <f>IF(B83="",0,1)</f>
        <v>0</v>
      </c>
      <c r="AD83" s="195">
        <f>IF(AC83=1,IF(C83="Laag",1,0),0)</f>
        <v>0</v>
      </c>
      <c r="AE83" s="195">
        <f>IF(AC83=1,IF(C83="Standaard",1,0),0)</f>
        <v>0</v>
      </c>
      <c r="AF83" s="195">
        <f>IF(AC83=1,IF(C83="Hoog",1,0),0)</f>
        <v>0</v>
      </c>
      <c r="AG83" s="195">
        <f>IF(AC83=1,IF(C83="",1,0),0)</f>
        <v>0</v>
      </c>
      <c r="AH83" s="195">
        <f>IF(AC83=1,IF(C83="Niet relevant",1,0),0)</f>
        <v>0</v>
      </c>
      <c r="AI83" s="202">
        <f>IF(AND(C83&lt;&gt;"",D83=""),1,0)</f>
        <v>0</v>
      </c>
      <c r="AK83" s="195">
        <f>SUM(AD83:AD91)</f>
        <v>0</v>
      </c>
      <c r="AL83" s="195">
        <f t="shared" ref="AL83:AN83" si="29">SUM(AE83:AE91)</f>
        <v>0</v>
      </c>
      <c r="AM83" s="195">
        <f t="shared" si="29"/>
        <v>0</v>
      </c>
      <c r="AN83" s="195">
        <f t="shared" si="29"/>
        <v>0</v>
      </c>
    </row>
    <row r="84" spans="1:111" ht="15" customHeight="1" x14ac:dyDescent="0.25">
      <c r="A84" s="34"/>
      <c r="B84" s="110"/>
      <c r="C84" s="4"/>
      <c r="D84" s="289"/>
      <c r="E84" s="290"/>
      <c r="F84" s="290"/>
      <c r="G84" s="290"/>
      <c r="H84" s="290"/>
      <c r="I84" s="291"/>
      <c r="J84" s="56"/>
      <c r="K84" s="56"/>
      <c r="L84" s="56"/>
      <c r="M84" s="56"/>
      <c r="N84" s="56"/>
      <c r="O84" s="56"/>
      <c r="P84" s="56"/>
      <c r="Q84" s="56"/>
      <c r="R84" s="56"/>
      <c r="S84" s="56"/>
      <c r="T84" s="56"/>
      <c r="U84" s="56"/>
      <c r="V84" s="56"/>
      <c r="W84" s="56"/>
      <c r="X84" s="56"/>
      <c r="Y84" s="56"/>
      <c r="Z84" s="229"/>
      <c r="AA84" s="194"/>
      <c r="AC84" s="195">
        <f t="shared" ref="AC84:AC91" si="30">IF(B84="",0,1)</f>
        <v>0</v>
      </c>
      <c r="AD84" s="195">
        <f t="shared" ref="AD84:AD91" si="31">IF(AC84=1,IF(C84="Laag",1,0),0)</f>
        <v>0</v>
      </c>
      <c r="AE84" s="195">
        <f t="shared" ref="AE84:AE91" si="32">IF(AC84=1,IF(C84="Standaard",1,0),0)</f>
        <v>0</v>
      </c>
      <c r="AF84" s="195">
        <f t="shared" ref="AF84:AF91" si="33">IF(AC84=1,IF(C84="Hoog",1,0),0)</f>
        <v>0</v>
      </c>
      <c r="AG84" s="195">
        <f t="shared" ref="AG84:AG91" si="34">IF(AC84=1,IF(C84="",1,0),0)</f>
        <v>0</v>
      </c>
      <c r="AH84" s="195">
        <f t="shared" ref="AH84:AH91" si="35">IF(AC84=1,IF(C84="Niet relevant",1,0),0)</f>
        <v>0</v>
      </c>
      <c r="AI84" s="202">
        <f t="shared" ref="AI84:AI91" si="36">IF(AND(C84&lt;&gt;"",D84=""),1,0)</f>
        <v>0</v>
      </c>
    </row>
    <row r="85" spans="1:111" ht="15" customHeight="1" x14ac:dyDescent="0.25">
      <c r="A85" s="34"/>
      <c r="B85" s="110"/>
      <c r="C85" s="4"/>
      <c r="D85" s="289"/>
      <c r="E85" s="290"/>
      <c r="F85" s="290"/>
      <c r="G85" s="290"/>
      <c r="H85" s="290"/>
      <c r="I85" s="291"/>
      <c r="J85" s="56"/>
      <c r="K85" s="56"/>
      <c r="L85" s="56"/>
      <c r="M85" s="56"/>
      <c r="N85" s="56"/>
      <c r="O85" s="56"/>
      <c r="P85" s="56"/>
      <c r="Q85" s="56"/>
      <c r="R85" s="56"/>
      <c r="S85" s="56"/>
      <c r="T85" s="56"/>
      <c r="U85" s="56"/>
      <c r="V85" s="56"/>
      <c r="W85" s="56"/>
      <c r="X85" s="56"/>
      <c r="Y85" s="56"/>
      <c r="Z85" s="229"/>
      <c r="AA85" s="194"/>
      <c r="AC85" s="195">
        <f t="shared" si="30"/>
        <v>0</v>
      </c>
      <c r="AD85" s="195">
        <f t="shared" si="31"/>
        <v>0</v>
      </c>
      <c r="AE85" s="195">
        <f t="shared" si="32"/>
        <v>0</v>
      </c>
      <c r="AF85" s="195">
        <f t="shared" si="33"/>
        <v>0</v>
      </c>
      <c r="AG85" s="195">
        <f t="shared" si="34"/>
        <v>0</v>
      </c>
      <c r="AH85" s="195">
        <f t="shared" si="35"/>
        <v>0</v>
      </c>
      <c r="AI85" s="202">
        <f t="shared" si="36"/>
        <v>0</v>
      </c>
    </row>
    <row r="86" spans="1:111" ht="15" customHeight="1" x14ac:dyDescent="0.25">
      <c r="A86" s="34"/>
      <c r="B86" s="7"/>
      <c r="C86" s="4"/>
      <c r="D86" s="289"/>
      <c r="E86" s="290"/>
      <c r="F86" s="290"/>
      <c r="G86" s="290"/>
      <c r="H86" s="290"/>
      <c r="I86" s="291"/>
      <c r="J86" s="56"/>
      <c r="K86" s="56"/>
      <c r="L86" s="56"/>
      <c r="M86" s="56"/>
      <c r="N86" s="56"/>
      <c r="O86" s="56"/>
      <c r="P86" s="56"/>
      <c r="Q86" s="56"/>
      <c r="R86" s="56"/>
      <c r="S86" s="56"/>
      <c r="T86" s="56"/>
      <c r="U86" s="56"/>
      <c r="V86" s="56"/>
      <c r="W86" s="56"/>
      <c r="X86" s="56"/>
      <c r="Y86" s="56"/>
      <c r="Z86" s="229"/>
      <c r="AA86" s="194"/>
      <c r="AC86" s="195">
        <f t="shared" si="30"/>
        <v>0</v>
      </c>
      <c r="AD86" s="195">
        <f t="shared" si="31"/>
        <v>0</v>
      </c>
      <c r="AE86" s="195">
        <f t="shared" si="32"/>
        <v>0</v>
      </c>
      <c r="AF86" s="195">
        <f t="shared" si="33"/>
        <v>0</v>
      </c>
      <c r="AG86" s="195">
        <f t="shared" si="34"/>
        <v>0</v>
      </c>
      <c r="AH86" s="195">
        <f t="shared" si="35"/>
        <v>0</v>
      </c>
      <c r="AI86" s="202">
        <f t="shared" si="36"/>
        <v>0</v>
      </c>
    </row>
    <row r="87" spans="1:111" ht="15" customHeight="1" x14ac:dyDescent="0.25">
      <c r="A87" s="34"/>
      <c r="B87" s="111"/>
      <c r="C87" s="4"/>
      <c r="D87" s="289"/>
      <c r="E87" s="290"/>
      <c r="F87" s="290"/>
      <c r="G87" s="290"/>
      <c r="H87" s="290"/>
      <c r="I87" s="291"/>
      <c r="J87" s="56"/>
      <c r="K87" s="56"/>
      <c r="L87" s="56"/>
      <c r="M87" s="56"/>
      <c r="N87" s="56"/>
      <c r="O87" s="56"/>
      <c r="P87" s="56"/>
      <c r="Q87" s="56"/>
      <c r="R87" s="56"/>
      <c r="S87" s="56"/>
      <c r="T87" s="56"/>
      <c r="U87" s="56"/>
      <c r="V87" s="56"/>
      <c r="W87" s="56"/>
      <c r="X87" s="56"/>
      <c r="Y87" s="56"/>
      <c r="Z87" s="229"/>
      <c r="AA87" s="194"/>
      <c r="AC87" s="195">
        <f t="shared" si="30"/>
        <v>0</v>
      </c>
      <c r="AD87" s="195">
        <f t="shared" si="31"/>
        <v>0</v>
      </c>
      <c r="AE87" s="195">
        <f t="shared" si="32"/>
        <v>0</v>
      </c>
      <c r="AF87" s="195">
        <f t="shared" si="33"/>
        <v>0</v>
      </c>
      <c r="AG87" s="195">
        <f t="shared" si="34"/>
        <v>0</v>
      </c>
      <c r="AH87" s="195">
        <f t="shared" si="35"/>
        <v>0</v>
      </c>
      <c r="AI87" s="202">
        <f t="shared" si="36"/>
        <v>0</v>
      </c>
    </row>
    <row r="88" spans="1:111" ht="15" customHeight="1" x14ac:dyDescent="0.25">
      <c r="A88" s="34"/>
      <c r="B88" s="7"/>
      <c r="C88" s="4"/>
      <c r="D88" s="289"/>
      <c r="E88" s="290"/>
      <c r="F88" s="290"/>
      <c r="G88" s="290"/>
      <c r="H88" s="290"/>
      <c r="I88" s="291"/>
      <c r="J88" s="56"/>
      <c r="K88" s="56"/>
      <c r="L88" s="56"/>
      <c r="M88" s="56"/>
      <c r="N88" s="56"/>
      <c r="O88" s="56"/>
      <c r="P88" s="56"/>
      <c r="Q88" s="56"/>
      <c r="R88" s="56"/>
      <c r="S88" s="56"/>
      <c r="T88" s="56"/>
      <c r="U88" s="56"/>
      <c r="V88" s="56"/>
      <c r="W88" s="56"/>
      <c r="X88" s="56"/>
      <c r="Y88" s="56"/>
      <c r="Z88" s="229"/>
      <c r="AA88" s="194"/>
      <c r="AC88" s="195">
        <f t="shared" si="30"/>
        <v>0</v>
      </c>
      <c r="AD88" s="195">
        <f t="shared" si="31"/>
        <v>0</v>
      </c>
      <c r="AE88" s="195">
        <f t="shared" si="32"/>
        <v>0</v>
      </c>
      <c r="AF88" s="195">
        <f t="shared" si="33"/>
        <v>0</v>
      </c>
      <c r="AG88" s="195">
        <f t="shared" si="34"/>
        <v>0</v>
      </c>
      <c r="AH88" s="195">
        <f t="shared" si="35"/>
        <v>0</v>
      </c>
      <c r="AI88" s="202">
        <f t="shared" si="36"/>
        <v>0</v>
      </c>
    </row>
    <row r="89" spans="1:111" ht="15" customHeight="1" x14ac:dyDescent="0.25">
      <c r="A89" s="34"/>
      <c r="B89" s="7"/>
      <c r="C89" s="4"/>
      <c r="D89" s="289"/>
      <c r="E89" s="290"/>
      <c r="F89" s="290"/>
      <c r="G89" s="290"/>
      <c r="H89" s="290"/>
      <c r="I89" s="291"/>
      <c r="J89" s="56"/>
      <c r="K89" s="56"/>
      <c r="L89" s="56"/>
      <c r="M89" s="56"/>
      <c r="N89" s="56"/>
      <c r="O89" s="56"/>
      <c r="P89" s="56"/>
      <c r="Q89" s="56"/>
      <c r="R89" s="56"/>
      <c r="S89" s="56"/>
      <c r="T89" s="56"/>
      <c r="U89" s="56"/>
      <c r="V89" s="56"/>
      <c r="W89" s="56"/>
      <c r="X89" s="56"/>
      <c r="Y89" s="56"/>
      <c r="Z89" s="229"/>
      <c r="AA89" s="194"/>
      <c r="AC89" s="195">
        <f t="shared" si="30"/>
        <v>0</v>
      </c>
      <c r="AD89" s="195">
        <f t="shared" si="31"/>
        <v>0</v>
      </c>
      <c r="AE89" s="195">
        <f t="shared" si="32"/>
        <v>0</v>
      </c>
      <c r="AF89" s="195">
        <f t="shared" si="33"/>
        <v>0</v>
      </c>
      <c r="AG89" s="195">
        <f t="shared" si="34"/>
        <v>0</v>
      </c>
      <c r="AH89" s="195">
        <f t="shared" si="35"/>
        <v>0</v>
      </c>
      <c r="AI89" s="202">
        <f t="shared" si="36"/>
        <v>0</v>
      </c>
    </row>
    <row r="90" spans="1:111" ht="15" customHeight="1" x14ac:dyDescent="0.25">
      <c r="A90" s="34"/>
      <c r="B90" s="7"/>
      <c r="C90" s="4"/>
      <c r="D90" s="289"/>
      <c r="E90" s="290"/>
      <c r="F90" s="290"/>
      <c r="G90" s="290"/>
      <c r="H90" s="290"/>
      <c r="I90" s="291"/>
      <c r="J90" s="56"/>
      <c r="K90" s="56"/>
      <c r="L90" s="56"/>
      <c r="M90" s="56"/>
      <c r="N90" s="56"/>
      <c r="O90" s="56"/>
      <c r="P90" s="56"/>
      <c r="Q90" s="56"/>
      <c r="R90" s="56"/>
      <c r="S90" s="56"/>
      <c r="T90" s="56"/>
      <c r="U90" s="56"/>
      <c r="V90" s="56"/>
      <c r="W90" s="56"/>
      <c r="X90" s="56"/>
      <c r="Y90" s="56"/>
      <c r="Z90" s="229"/>
      <c r="AA90" s="194"/>
      <c r="AC90" s="195">
        <f t="shared" si="30"/>
        <v>0</v>
      </c>
      <c r="AD90" s="195">
        <f t="shared" si="31"/>
        <v>0</v>
      </c>
      <c r="AE90" s="195">
        <f t="shared" si="32"/>
        <v>0</v>
      </c>
      <c r="AF90" s="195">
        <f t="shared" si="33"/>
        <v>0</v>
      </c>
      <c r="AG90" s="195">
        <f t="shared" si="34"/>
        <v>0</v>
      </c>
      <c r="AH90" s="195">
        <f t="shared" si="35"/>
        <v>0</v>
      </c>
      <c r="AI90" s="202">
        <f t="shared" si="36"/>
        <v>0</v>
      </c>
    </row>
    <row r="91" spans="1:111" ht="15" customHeight="1" thickBot="1" x14ac:dyDescent="0.3">
      <c r="A91" s="34"/>
      <c r="B91" s="26"/>
      <c r="C91" s="6"/>
      <c r="D91" s="292"/>
      <c r="E91" s="293"/>
      <c r="F91" s="293"/>
      <c r="G91" s="293"/>
      <c r="H91" s="293"/>
      <c r="I91" s="294"/>
      <c r="J91" s="56"/>
      <c r="K91" s="56"/>
      <c r="L91" s="56"/>
      <c r="M91" s="56"/>
      <c r="N91" s="56"/>
      <c r="O91" s="56"/>
      <c r="P91" s="56"/>
      <c r="Q91" s="56"/>
      <c r="R91" s="56"/>
      <c r="S91" s="56"/>
      <c r="T91" s="56"/>
      <c r="U91" s="56"/>
      <c r="V91" s="56"/>
      <c r="W91" s="56"/>
      <c r="X91" s="56"/>
      <c r="Y91" s="56"/>
      <c r="Z91" s="229"/>
      <c r="AA91" s="194"/>
      <c r="AC91" s="195">
        <f t="shared" si="30"/>
        <v>0</v>
      </c>
      <c r="AD91" s="195">
        <f t="shared" si="31"/>
        <v>0</v>
      </c>
      <c r="AE91" s="195">
        <f t="shared" si="32"/>
        <v>0</v>
      </c>
      <c r="AF91" s="195">
        <f t="shared" si="33"/>
        <v>0</v>
      </c>
      <c r="AG91" s="195">
        <f t="shared" si="34"/>
        <v>0</v>
      </c>
      <c r="AH91" s="195">
        <f t="shared" si="35"/>
        <v>0</v>
      </c>
      <c r="AI91" s="202">
        <f t="shared" si="36"/>
        <v>0</v>
      </c>
      <c r="AK91" s="234"/>
      <c r="AL91" s="234"/>
      <c r="AM91" s="234"/>
      <c r="AN91" s="234"/>
      <c r="AO91" s="234"/>
      <c r="AR91" s="234"/>
      <c r="AS91" s="234"/>
      <c r="AT91" s="234"/>
      <c r="AU91" s="234"/>
      <c r="AV91" s="234"/>
      <c r="AW91" s="234"/>
      <c r="AX91" s="234"/>
      <c r="AY91" s="234"/>
      <c r="AZ91" s="234"/>
      <c r="BA91" s="234"/>
      <c r="BB91" s="192"/>
      <c r="BC91" s="192"/>
      <c r="BD91" s="192"/>
      <c r="BE91" s="192"/>
      <c r="BF91" s="192"/>
      <c r="BG91" s="192"/>
    </row>
    <row r="92" spans="1:111" s="69" customFormat="1" ht="17.45" customHeight="1" thickTop="1" thickBot="1" x14ac:dyDescent="0.3">
      <c r="A92" s="34"/>
      <c r="B92" s="59"/>
      <c r="C92" s="60"/>
      <c r="D92" s="59"/>
      <c r="E92" s="60"/>
      <c r="F92" s="59"/>
      <c r="G92" s="60"/>
      <c r="H92" s="59"/>
      <c r="I92" s="60"/>
      <c r="J92" s="60"/>
      <c r="K92" s="60"/>
      <c r="L92" s="60"/>
      <c r="M92" s="60"/>
      <c r="N92" s="60"/>
      <c r="O92" s="60"/>
      <c r="P92" s="60"/>
      <c r="Q92" s="60"/>
      <c r="R92" s="60"/>
      <c r="S92" s="60"/>
      <c r="T92" s="60"/>
      <c r="U92" s="60"/>
      <c r="V92" s="60"/>
      <c r="W92" s="60"/>
      <c r="X92" s="60"/>
      <c r="Y92" s="60"/>
      <c r="Z92" s="224"/>
      <c r="AA92" s="194"/>
      <c r="AB92" s="195"/>
      <c r="AC92" s="231">
        <f t="shared" ref="AC92:AI92" si="37">SUM(AC83:AC91)</f>
        <v>0</v>
      </c>
      <c r="AD92" s="231">
        <f t="shared" si="37"/>
        <v>0</v>
      </c>
      <c r="AE92" s="231">
        <f t="shared" si="37"/>
        <v>0</v>
      </c>
      <c r="AF92" s="231">
        <f t="shared" si="37"/>
        <v>0</v>
      </c>
      <c r="AG92" s="231">
        <f t="shared" si="37"/>
        <v>0</v>
      </c>
      <c r="AH92" s="231">
        <f t="shared" si="37"/>
        <v>0</v>
      </c>
      <c r="AI92" s="235">
        <f t="shared" si="37"/>
        <v>0</v>
      </c>
      <c r="AJ92" s="195"/>
      <c r="AK92" s="195"/>
      <c r="AL92" s="195"/>
      <c r="AM92" s="195"/>
      <c r="AN92" s="195"/>
      <c r="AO92" s="195"/>
      <c r="AP92" s="234"/>
      <c r="AQ92" s="234"/>
      <c r="AR92" s="195"/>
      <c r="AS92" s="195"/>
      <c r="AT92" s="195"/>
      <c r="AU92" s="195"/>
      <c r="AV92" s="195"/>
      <c r="AW92" s="195"/>
      <c r="AX92" s="195"/>
      <c r="AY92" s="195"/>
      <c r="AZ92" s="195"/>
      <c r="BA92" s="195"/>
      <c r="BB92" s="80"/>
      <c r="BC92" s="80"/>
      <c r="BD92" s="80"/>
      <c r="BE92" s="80"/>
      <c r="BF92" s="80"/>
      <c r="BG92" s="80"/>
      <c r="BH92" s="192"/>
      <c r="BI92" s="192"/>
      <c r="BJ92" s="192"/>
    </row>
    <row r="93" spans="1:111" ht="31.15" customHeight="1" thickTop="1" thickBot="1" x14ac:dyDescent="0.3">
      <c r="A93" s="34"/>
      <c r="B93" s="295" t="s">
        <v>80</v>
      </c>
      <c r="C93" s="296"/>
      <c r="D93" s="296"/>
      <c r="E93" s="296"/>
      <c r="F93" s="296"/>
      <c r="G93" s="296"/>
      <c r="H93" s="296"/>
      <c r="I93" s="297"/>
      <c r="J93" s="35"/>
      <c r="K93" s="35"/>
      <c r="L93" s="35"/>
      <c r="M93" s="35"/>
      <c r="N93" s="35"/>
      <c r="O93" s="35"/>
      <c r="P93" s="35"/>
      <c r="Q93" s="35"/>
      <c r="R93" s="35"/>
      <c r="S93" s="35"/>
      <c r="T93" s="35"/>
      <c r="U93" s="35"/>
      <c r="V93" s="35"/>
      <c r="W93" s="35"/>
      <c r="X93" s="35"/>
      <c r="Y93" s="35"/>
      <c r="Z93" s="199"/>
      <c r="AA93" s="194"/>
      <c r="AB93" s="234"/>
    </row>
    <row r="94" spans="1:111" ht="25.15" customHeight="1" thickTop="1" thickBot="1" x14ac:dyDescent="0.3">
      <c r="A94" s="34"/>
      <c r="B94" s="298" t="s">
        <v>83</v>
      </c>
      <c r="C94" s="299"/>
      <c r="D94" s="299"/>
      <c r="E94" s="299"/>
      <c r="F94" s="299"/>
      <c r="G94" s="299"/>
      <c r="H94" s="299"/>
      <c r="I94" s="300"/>
      <c r="J94" s="38"/>
      <c r="K94" s="38"/>
      <c r="L94" s="38"/>
      <c r="M94" s="38"/>
      <c r="N94" s="38"/>
      <c r="O94" s="38"/>
      <c r="P94" s="38"/>
      <c r="Q94" s="38"/>
      <c r="R94" s="38"/>
      <c r="S94" s="38"/>
      <c r="T94" s="38"/>
      <c r="U94" s="38"/>
      <c r="V94" s="38"/>
      <c r="W94" s="38"/>
      <c r="X94" s="38"/>
      <c r="Y94" s="38"/>
      <c r="Z94" s="203"/>
      <c r="AA94" s="194"/>
      <c r="AD94" s="202"/>
      <c r="AE94" s="202"/>
    </row>
    <row r="95" spans="1:111" ht="27.6" customHeight="1" thickTop="1" x14ac:dyDescent="0.25">
      <c r="A95" s="34"/>
      <c r="B95" s="63" t="s">
        <v>50</v>
      </c>
      <c r="C95" s="64" t="s">
        <v>51</v>
      </c>
      <c r="D95" s="301" t="s">
        <v>52</v>
      </c>
      <c r="E95" s="302"/>
      <c r="F95" s="302"/>
      <c r="G95" s="302"/>
      <c r="H95" s="303"/>
      <c r="I95" s="184" t="s">
        <v>51</v>
      </c>
      <c r="J95" s="42"/>
      <c r="K95" s="42"/>
      <c r="L95" s="42"/>
      <c r="M95" s="42"/>
      <c r="N95" s="42"/>
      <c r="O95" s="42"/>
      <c r="P95" s="42"/>
      <c r="Q95" s="42"/>
      <c r="R95" s="42"/>
      <c r="S95" s="42"/>
      <c r="T95" s="42"/>
      <c r="U95" s="42"/>
      <c r="V95" s="42"/>
      <c r="W95" s="42"/>
      <c r="X95" s="42"/>
      <c r="Y95" s="42"/>
      <c r="Z95" s="203"/>
      <c r="AA95" s="194"/>
      <c r="AB95" s="236"/>
      <c r="AC95" s="205" t="s">
        <v>6</v>
      </c>
      <c r="AD95" s="206"/>
      <c r="AE95" s="207">
        <f>SUM(AB96:AC102)</f>
        <v>8</v>
      </c>
      <c r="AF95" s="278" t="s">
        <v>4</v>
      </c>
      <c r="AG95" s="279"/>
    </row>
    <row r="96" spans="1:111" ht="60" x14ac:dyDescent="0.25">
      <c r="A96" s="34"/>
      <c r="B96" s="65" t="s">
        <v>173</v>
      </c>
      <c r="C96" s="1"/>
      <c r="D96" s="283" t="s">
        <v>160</v>
      </c>
      <c r="E96" s="284"/>
      <c r="F96" s="284"/>
      <c r="G96" s="284"/>
      <c r="H96" s="285"/>
      <c r="I96" s="10"/>
      <c r="J96" s="44"/>
      <c r="K96" s="44"/>
      <c r="L96" s="44"/>
      <c r="M96" s="44"/>
      <c r="N96" s="44"/>
      <c r="O96" s="44"/>
      <c r="P96" s="44"/>
      <c r="Q96" s="44"/>
      <c r="R96" s="44"/>
      <c r="S96" s="44"/>
      <c r="T96" s="44"/>
      <c r="U96" s="44"/>
      <c r="V96" s="44"/>
      <c r="W96" s="44"/>
      <c r="X96" s="44"/>
      <c r="Y96" s="44"/>
      <c r="Z96" s="213"/>
      <c r="AA96" s="194"/>
      <c r="AB96" s="208">
        <v>1</v>
      </c>
      <c r="AC96" s="209">
        <v>1</v>
      </c>
      <c r="AD96" s="201">
        <f>COUNTIF(C96:C102,"Niet relevant")</f>
        <v>0</v>
      </c>
      <c r="AE96" s="210">
        <f>COUNTIF(C96:C102,"Relevant")</f>
        <v>0</v>
      </c>
      <c r="AF96" s="211">
        <f>IF(C96="",1,0)</f>
        <v>1</v>
      </c>
      <c r="AG96" s="212">
        <f>IF(I96="",1,0)</f>
        <v>1</v>
      </c>
      <c r="AI96" s="280" t="s">
        <v>7</v>
      </c>
      <c r="AJ96" s="280"/>
      <c r="AK96" s="280"/>
      <c r="AL96" s="195">
        <f>+AE95+AE103</f>
        <v>8</v>
      </c>
    </row>
    <row r="97" spans="1:59" ht="36" customHeight="1" x14ac:dyDescent="0.25">
      <c r="A97" s="34"/>
      <c r="B97" s="65" t="s">
        <v>161</v>
      </c>
      <c r="C97" s="1"/>
      <c r="D97" s="283"/>
      <c r="E97" s="284"/>
      <c r="F97" s="284"/>
      <c r="G97" s="284"/>
      <c r="H97" s="285"/>
      <c r="I97" s="48"/>
      <c r="J97" s="44"/>
      <c r="K97" s="44"/>
      <c r="L97" s="44"/>
      <c r="M97" s="44"/>
      <c r="N97" s="44"/>
      <c r="O97" s="44"/>
      <c r="P97" s="44"/>
      <c r="Q97" s="44"/>
      <c r="R97" s="44"/>
      <c r="S97" s="44"/>
      <c r="T97" s="44"/>
      <c r="U97" s="44"/>
      <c r="V97" s="44"/>
      <c r="W97" s="44"/>
      <c r="X97" s="44"/>
      <c r="Y97" s="44"/>
      <c r="Z97" s="213"/>
      <c r="AA97" s="194"/>
      <c r="AB97" s="208">
        <v>1</v>
      </c>
      <c r="AC97" s="209"/>
      <c r="AD97" s="201">
        <f>COUNTIF(I96:I102,"Relevant")</f>
        <v>0</v>
      </c>
      <c r="AE97" s="210">
        <f>COUNTIF(I96:I102,"Niet relevant")</f>
        <v>0</v>
      </c>
      <c r="AF97" s="211">
        <f t="shared" ref="AF97:AF102" si="38">IF(C97="",1,0)</f>
        <v>1</v>
      </c>
      <c r="AG97" s="212"/>
      <c r="AI97" s="281" t="s">
        <v>10</v>
      </c>
      <c r="AJ97" s="281"/>
      <c r="AK97" s="281"/>
      <c r="AL97" s="195">
        <f>+AL96-AL98</f>
        <v>0</v>
      </c>
    </row>
    <row r="98" spans="1:59" ht="32.450000000000003" customHeight="1" x14ac:dyDescent="0.25">
      <c r="A98" s="34"/>
      <c r="B98" s="65" t="s">
        <v>87</v>
      </c>
      <c r="C98" s="1"/>
      <c r="D98" s="283"/>
      <c r="E98" s="284"/>
      <c r="F98" s="284"/>
      <c r="G98" s="284"/>
      <c r="H98" s="285"/>
      <c r="I98" s="48"/>
      <c r="J98" s="44"/>
      <c r="K98" s="44"/>
      <c r="L98" s="44"/>
      <c r="M98" s="44"/>
      <c r="N98" s="44"/>
      <c r="O98" s="44"/>
      <c r="P98" s="44"/>
      <c r="Q98" s="44"/>
      <c r="R98" s="44"/>
      <c r="S98" s="44"/>
      <c r="T98" s="44"/>
      <c r="U98" s="44"/>
      <c r="V98" s="44"/>
      <c r="W98" s="44"/>
      <c r="X98" s="44"/>
      <c r="Y98" s="44"/>
      <c r="Z98" s="213"/>
      <c r="AA98" s="194"/>
      <c r="AB98" s="208">
        <v>1</v>
      </c>
      <c r="AC98" s="209"/>
      <c r="AD98" s="201"/>
      <c r="AE98" s="210"/>
      <c r="AF98" s="211">
        <f t="shared" si="38"/>
        <v>1</v>
      </c>
      <c r="AG98" s="212"/>
      <c r="AI98" s="280" t="s">
        <v>9</v>
      </c>
      <c r="AJ98" s="280"/>
      <c r="AK98" s="280"/>
      <c r="AL98" s="195">
        <f>SUM(AF96:AG109)</f>
        <v>8</v>
      </c>
    </row>
    <row r="99" spans="1:59" ht="47.25" customHeight="1" x14ac:dyDescent="0.25">
      <c r="A99" s="34"/>
      <c r="B99" s="65" t="s">
        <v>88</v>
      </c>
      <c r="C99" s="1"/>
      <c r="D99" s="283"/>
      <c r="E99" s="284"/>
      <c r="F99" s="284"/>
      <c r="G99" s="284"/>
      <c r="H99" s="285"/>
      <c r="I99" s="48"/>
      <c r="J99" s="44"/>
      <c r="K99" s="44"/>
      <c r="L99" s="44"/>
      <c r="M99" s="44"/>
      <c r="N99" s="44"/>
      <c r="O99" s="44"/>
      <c r="P99" s="44"/>
      <c r="Q99" s="44"/>
      <c r="R99" s="44"/>
      <c r="S99" s="44"/>
      <c r="T99" s="44"/>
      <c r="U99" s="44"/>
      <c r="V99" s="44"/>
      <c r="W99" s="44"/>
      <c r="X99" s="44"/>
      <c r="Y99" s="44"/>
      <c r="Z99" s="213"/>
      <c r="AA99" s="194"/>
      <c r="AB99" s="208">
        <v>1</v>
      </c>
      <c r="AC99" s="209"/>
      <c r="AD99" s="201"/>
      <c r="AE99" s="210"/>
      <c r="AF99" s="211">
        <f t="shared" si="38"/>
        <v>1</v>
      </c>
      <c r="AG99" s="212"/>
      <c r="AI99" s="281" t="s">
        <v>8</v>
      </c>
      <c r="AJ99" s="281"/>
      <c r="AK99" s="281"/>
      <c r="AL99" s="195">
        <f>+AE103</f>
        <v>0</v>
      </c>
    </row>
    <row r="100" spans="1:59" ht="32.25" customHeight="1" x14ac:dyDescent="0.25">
      <c r="A100" s="34"/>
      <c r="B100" s="65" t="s">
        <v>189</v>
      </c>
      <c r="C100" s="1"/>
      <c r="D100" s="283"/>
      <c r="E100" s="284"/>
      <c r="F100" s="284"/>
      <c r="G100" s="284"/>
      <c r="H100" s="285"/>
      <c r="I100" s="48"/>
      <c r="J100" s="44"/>
      <c r="K100" s="44"/>
      <c r="L100" s="44"/>
      <c r="M100" s="44"/>
      <c r="N100" s="44"/>
      <c r="O100" s="44"/>
      <c r="P100" s="44"/>
      <c r="Q100" s="44"/>
      <c r="R100" s="44"/>
      <c r="S100" s="44"/>
      <c r="T100" s="44"/>
      <c r="U100" s="44"/>
      <c r="V100" s="44"/>
      <c r="W100" s="44"/>
      <c r="X100" s="44"/>
      <c r="Y100" s="44"/>
      <c r="Z100" s="213"/>
      <c r="AA100" s="194"/>
      <c r="AB100" s="208">
        <v>1</v>
      </c>
      <c r="AC100" s="209"/>
      <c r="AD100" s="201"/>
      <c r="AE100" s="210"/>
      <c r="AF100" s="211">
        <f t="shared" si="38"/>
        <v>1</v>
      </c>
      <c r="AG100" s="212"/>
      <c r="AH100" s="211"/>
      <c r="AJ100" s="219" t="s">
        <v>122</v>
      </c>
      <c r="AK100" s="219" t="s">
        <v>121</v>
      </c>
    </row>
    <row r="101" spans="1:59" ht="19.5" customHeight="1" x14ac:dyDescent="0.25">
      <c r="A101" s="34"/>
      <c r="B101" s="65" t="s">
        <v>89</v>
      </c>
      <c r="C101" s="1"/>
      <c r="D101" s="283"/>
      <c r="E101" s="284"/>
      <c r="F101" s="284"/>
      <c r="G101" s="284"/>
      <c r="H101" s="285"/>
      <c r="I101" s="48"/>
      <c r="J101" s="44"/>
      <c r="K101" s="44"/>
      <c r="L101" s="44"/>
      <c r="M101" s="44"/>
      <c r="N101" s="44"/>
      <c r="O101" s="44"/>
      <c r="P101" s="44"/>
      <c r="Q101" s="44"/>
      <c r="R101" s="44"/>
      <c r="S101" s="44"/>
      <c r="T101" s="44"/>
      <c r="U101" s="44"/>
      <c r="V101" s="44"/>
      <c r="W101" s="44"/>
      <c r="X101" s="44"/>
      <c r="Y101" s="44"/>
      <c r="Z101" s="213"/>
      <c r="AA101" s="194"/>
      <c r="AB101" s="208">
        <v>1</v>
      </c>
      <c r="AC101" s="209"/>
      <c r="AD101" s="201"/>
      <c r="AE101" s="210"/>
      <c r="AF101" s="211">
        <f t="shared" si="38"/>
        <v>1</v>
      </c>
      <c r="AG101" s="212"/>
      <c r="AH101" s="224"/>
      <c r="AI101" s="195" t="s">
        <v>114</v>
      </c>
      <c r="AJ101" s="195">
        <f>+AE96+AD104</f>
        <v>0</v>
      </c>
      <c r="AK101" s="195">
        <f>+AD97+AE105</f>
        <v>0</v>
      </c>
    </row>
    <row r="102" spans="1:59" ht="78.75" customHeight="1" x14ac:dyDescent="0.25">
      <c r="A102" s="34"/>
      <c r="B102" s="65" t="s">
        <v>162</v>
      </c>
      <c r="C102" s="1"/>
      <c r="D102" s="283"/>
      <c r="E102" s="284"/>
      <c r="F102" s="284"/>
      <c r="G102" s="284"/>
      <c r="H102" s="285"/>
      <c r="I102" s="48"/>
      <c r="J102" s="44"/>
      <c r="K102" s="44"/>
      <c r="L102" s="44"/>
      <c r="M102" s="44"/>
      <c r="N102" s="44"/>
      <c r="O102" s="44"/>
      <c r="P102" s="44"/>
      <c r="Q102" s="44"/>
      <c r="R102" s="44"/>
      <c r="S102" s="44"/>
      <c r="T102" s="44"/>
      <c r="U102" s="44"/>
      <c r="V102" s="44"/>
      <c r="W102" s="44"/>
      <c r="X102" s="44"/>
      <c r="Y102" s="44"/>
      <c r="Z102" s="213"/>
      <c r="AA102" s="194"/>
      <c r="AB102" s="208">
        <v>1</v>
      </c>
      <c r="AC102" s="209"/>
      <c r="AD102" s="201"/>
      <c r="AE102" s="210"/>
      <c r="AF102" s="211">
        <f t="shared" si="38"/>
        <v>1</v>
      </c>
      <c r="AG102" s="212"/>
      <c r="AH102" s="224"/>
      <c r="AI102" s="195" t="s">
        <v>117</v>
      </c>
      <c r="AJ102" s="195">
        <f>+AD96+AE104</f>
        <v>0</v>
      </c>
      <c r="AK102" s="195">
        <f>+AE97+AD105</f>
        <v>0</v>
      </c>
    </row>
    <row r="103" spans="1:59" ht="21" customHeight="1" x14ac:dyDescent="0.25">
      <c r="A103" s="34"/>
      <c r="B103" s="50" t="s">
        <v>66</v>
      </c>
      <c r="C103" s="51"/>
      <c r="D103" s="329" t="s">
        <v>66</v>
      </c>
      <c r="E103" s="330"/>
      <c r="F103" s="330"/>
      <c r="G103" s="330"/>
      <c r="H103" s="331"/>
      <c r="I103" s="5"/>
      <c r="J103" s="44"/>
      <c r="K103" s="44"/>
      <c r="L103" s="44"/>
      <c r="M103" s="44"/>
      <c r="N103" s="44"/>
      <c r="O103" s="44"/>
      <c r="P103" s="44"/>
      <c r="Q103" s="44"/>
      <c r="R103" s="44"/>
      <c r="S103" s="44"/>
      <c r="T103" s="44"/>
      <c r="U103" s="44"/>
      <c r="V103" s="44"/>
      <c r="W103" s="44"/>
      <c r="X103" s="44"/>
      <c r="Y103" s="44"/>
      <c r="Z103" s="213"/>
      <c r="AA103" s="194"/>
      <c r="AB103" s="232"/>
      <c r="AC103" s="221" t="s">
        <v>5</v>
      </c>
      <c r="AD103" s="201"/>
      <c r="AE103" s="210">
        <f>SUM(AB104:AC109)</f>
        <v>0</v>
      </c>
      <c r="AF103" s="222"/>
      <c r="AG103" s="223"/>
    </row>
    <row r="104" spans="1:59" ht="15" customHeight="1" x14ac:dyDescent="0.25">
      <c r="A104" s="34"/>
      <c r="B104" s="16"/>
      <c r="C104" s="1"/>
      <c r="D104" s="311"/>
      <c r="E104" s="312"/>
      <c r="F104" s="312"/>
      <c r="G104" s="312"/>
      <c r="H104" s="313"/>
      <c r="I104" s="10"/>
      <c r="J104" s="44"/>
      <c r="K104" s="44"/>
      <c r="L104" s="44"/>
      <c r="M104" s="44"/>
      <c r="N104" s="44"/>
      <c r="O104" s="44"/>
      <c r="P104" s="44"/>
      <c r="Q104" s="44"/>
      <c r="R104" s="44"/>
      <c r="S104" s="44"/>
      <c r="T104" s="44"/>
      <c r="U104" s="44"/>
      <c r="V104" s="44"/>
      <c r="W104" s="44"/>
      <c r="X104" s="44"/>
      <c r="Y104" s="44"/>
      <c r="Z104" s="213"/>
      <c r="AA104" s="194"/>
      <c r="AB104" s="211">
        <f>IF(B104="",0,1)</f>
        <v>0</v>
      </c>
      <c r="AC104" s="224">
        <f>IF(D104="",0,1)</f>
        <v>0</v>
      </c>
      <c r="AD104" s="201">
        <f>COUNTIF(C104:C109,"Relevant")</f>
        <v>0</v>
      </c>
      <c r="AE104" s="210">
        <f>COUNTIF(C104:C109,"Niet-relevant")</f>
        <v>0</v>
      </c>
      <c r="AF104" s="211">
        <f>IF(+AB104=1,IF(+C104="",1,0),0)</f>
        <v>0</v>
      </c>
      <c r="AG104" s="212">
        <f>IF(+AC104=1,IF(+I104="",1,0),0)</f>
        <v>0</v>
      </c>
    </row>
    <row r="105" spans="1:59" ht="15" customHeight="1" x14ac:dyDescent="0.25">
      <c r="A105" s="34"/>
      <c r="B105" s="16"/>
      <c r="C105" s="1"/>
      <c r="D105" s="311"/>
      <c r="E105" s="312"/>
      <c r="F105" s="312"/>
      <c r="G105" s="312"/>
      <c r="H105" s="313"/>
      <c r="I105" s="10"/>
      <c r="J105" s="44"/>
      <c r="K105" s="44"/>
      <c r="L105" s="44"/>
      <c r="M105" s="44"/>
      <c r="N105" s="44"/>
      <c r="O105" s="44"/>
      <c r="P105" s="44"/>
      <c r="Q105" s="44"/>
      <c r="R105" s="44"/>
      <c r="S105" s="44"/>
      <c r="T105" s="44"/>
      <c r="U105" s="44"/>
      <c r="V105" s="44"/>
      <c r="W105" s="44"/>
      <c r="X105" s="44"/>
      <c r="Y105" s="44"/>
      <c r="Z105" s="213"/>
      <c r="AA105" s="194"/>
      <c r="AB105" s="211">
        <f t="shared" ref="AB105:AB109" si="39">IF(B105="",0,1)</f>
        <v>0</v>
      </c>
      <c r="AC105" s="224">
        <f t="shared" ref="AC105:AC109" si="40">IF(D105="",0,1)</f>
        <v>0</v>
      </c>
      <c r="AD105" s="201">
        <f>COUNTIF(I104:I109,"Niet relevant")</f>
        <v>0</v>
      </c>
      <c r="AE105" s="201">
        <f>COUNTIF(I104:I109,"Relevant")</f>
        <v>0</v>
      </c>
      <c r="AF105" s="211">
        <f t="shared" ref="AF105:AF109" si="41">IF(+AB105=1,IF(+C105="",1,0),0)</f>
        <v>0</v>
      </c>
      <c r="AG105" s="212">
        <f t="shared" ref="AG105:AG109" si="42">IF(+AC105=1,IF(+I105="",1,0),0)</f>
        <v>0</v>
      </c>
    </row>
    <row r="106" spans="1:59" ht="15" customHeight="1" x14ac:dyDescent="0.25">
      <c r="A106" s="34"/>
      <c r="B106" s="16"/>
      <c r="C106" s="1"/>
      <c r="D106" s="311"/>
      <c r="E106" s="312"/>
      <c r="F106" s="312"/>
      <c r="G106" s="312"/>
      <c r="H106" s="313"/>
      <c r="I106" s="10"/>
      <c r="J106" s="44"/>
      <c r="K106" s="44"/>
      <c r="L106" s="44"/>
      <c r="M106" s="44"/>
      <c r="N106" s="44"/>
      <c r="O106" s="44"/>
      <c r="P106" s="44"/>
      <c r="Q106" s="44"/>
      <c r="R106" s="44"/>
      <c r="S106" s="44"/>
      <c r="T106" s="44"/>
      <c r="U106" s="44"/>
      <c r="V106" s="44"/>
      <c r="W106" s="44"/>
      <c r="X106" s="44"/>
      <c r="Y106" s="44"/>
      <c r="Z106" s="213"/>
      <c r="AA106" s="194"/>
      <c r="AB106" s="211">
        <f t="shared" si="39"/>
        <v>0</v>
      </c>
      <c r="AC106" s="224">
        <f t="shared" si="40"/>
        <v>0</v>
      </c>
      <c r="AD106" s="201"/>
      <c r="AE106" s="201"/>
      <c r="AF106" s="211">
        <f t="shared" si="41"/>
        <v>0</v>
      </c>
      <c r="AG106" s="212">
        <f t="shared" si="42"/>
        <v>0</v>
      </c>
    </row>
    <row r="107" spans="1:59" ht="15" customHeight="1" x14ac:dyDescent="0.25">
      <c r="A107" s="34"/>
      <c r="B107" s="16"/>
      <c r="C107" s="1"/>
      <c r="D107" s="311"/>
      <c r="E107" s="312"/>
      <c r="F107" s="312"/>
      <c r="G107" s="312"/>
      <c r="H107" s="313"/>
      <c r="I107" s="10"/>
      <c r="J107" s="44"/>
      <c r="K107" s="44"/>
      <c r="L107" s="44"/>
      <c r="M107" s="44"/>
      <c r="N107" s="44"/>
      <c r="O107" s="44"/>
      <c r="P107" s="44"/>
      <c r="Q107" s="44"/>
      <c r="R107" s="44"/>
      <c r="S107" s="44"/>
      <c r="T107" s="44"/>
      <c r="U107" s="44"/>
      <c r="V107" s="44"/>
      <c r="W107" s="44"/>
      <c r="X107" s="44"/>
      <c r="Y107" s="44"/>
      <c r="Z107" s="213"/>
      <c r="AA107" s="194"/>
      <c r="AB107" s="211">
        <f t="shared" si="39"/>
        <v>0</v>
      </c>
      <c r="AC107" s="224">
        <f t="shared" si="40"/>
        <v>0</v>
      </c>
      <c r="AD107" s="201"/>
      <c r="AE107" s="201"/>
      <c r="AF107" s="211">
        <f t="shared" si="41"/>
        <v>0</v>
      </c>
      <c r="AG107" s="212">
        <f t="shared" si="42"/>
        <v>0</v>
      </c>
    </row>
    <row r="108" spans="1:59" ht="15" customHeight="1" x14ac:dyDescent="0.25">
      <c r="A108" s="34"/>
      <c r="B108" s="16"/>
      <c r="C108" s="1"/>
      <c r="D108" s="311"/>
      <c r="E108" s="312"/>
      <c r="F108" s="312"/>
      <c r="G108" s="312"/>
      <c r="H108" s="313"/>
      <c r="I108" s="10"/>
      <c r="J108" s="44"/>
      <c r="K108" s="44"/>
      <c r="L108" s="44"/>
      <c r="M108" s="44"/>
      <c r="N108" s="44"/>
      <c r="O108" s="44"/>
      <c r="P108" s="44"/>
      <c r="Q108" s="44"/>
      <c r="R108" s="44"/>
      <c r="S108" s="44"/>
      <c r="T108" s="44"/>
      <c r="U108" s="44"/>
      <c r="V108" s="44"/>
      <c r="W108" s="44"/>
      <c r="X108" s="44"/>
      <c r="Y108" s="44"/>
      <c r="Z108" s="213"/>
      <c r="AA108" s="194"/>
      <c r="AB108" s="211">
        <f t="shared" si="39"/>
        <v>0</v>
      </c>
      <c r="AC108" s="224">
        <f t="shared" si="40"/>
        <v>0</v>
      </c>
      <c r="AF108" s="211">
        <f t="shared" si="41"/>
        <v>0</v>
      </c>
      <c r="AG108" s="212">
        <f t="shared" si="42"/>
        <v>0</v>
      </c>
      <c r="AK108" s="214"/>
      <c r="AL108" s="214"/>
      <c r="AM108" s="214"/>
      <c r="AN108" s="214"/>
      <c r="AO108" s="214"/>
      <c r="AR108" s="214"/>
      <c r="AS108" s="214"/>
      <c r="AT108" s="214"/>
      <c r="AU108" s="214"/>
      <c r="AV108" s="214"/>
      <c r="AW108" s="214"/>
      <c r="AX108" s="214"/>
      <c r="AY108" s="214"/>
      <c r="AZ108" s="214"/>
      <c r="BA108" s="214"/>
      <c r="BB108" s="71"/>
      <c r="BC108" s="71"/>
      <c r="BD108" s="71"/>
      <c r="BE108" s="71"/>
      <c r="BF108" s="71"/>
      <c r="BG108" s="71"/>
    </row>
    <row r="109" spans="1:59" s="71" customFormat="1" ht="15" customHeight="1" thickBot="1" x14ac:dyDescent="0.3">
      <c r="A109" s="34"/>
      <c r="B109" s="16"/>
      <c r="C109" s="1"/>
      <c r="D109" s="311"/>
      <c r="E109" s="312"/>
      <c r="F109" s="312"/>
      <c r="G109" s="312"/>
      <c r="H109" s="313"/>
      <c r="I109" s="10"/>
      <c r="J109" s="44"/>
      <c r="K109" s="44"/>
      <c r="L109" s="44"/>
      <c r="M109" s="44"/>
      <c r="N109" s="44"/>
      <c r="O109" s="44"/>
      <c r="P109" s="44"/>
      <c r="Q109" s="44"/>
      <c r="R109" s="44"/>
      <c r="S109" s="44"/>
      <c r="T109" s="44"/>
      <c r="U109" s="44"/>
      <c r="V109" s="44"/>
      <c r="W109" s="44"/>
      <c r="X109" s="44"/>
      <c r="Y109" s="44"/>
      <c r="Z109" s="213"/>
      <c r="AA109" s="194"/>
      <c r="AB109" s="225">
        <f t="shared" si="39"/>
        <v>0</v>
      </c>
      <c r="AC109" s="226">
        <f t="shared" si="40"/>
        <v>0</v>
      </c>
      <c r="AD109" s="226"/>
      <c r="AE109" s="226"/>
      <c r="AF109" s="225">
        <f t="shared" si="41"/>
        <v>0</v>
      </c>
      <c r="AG109" s="227">
        <f t="shared" si="42"/>
        <v>0</v>
      </c>
      <c r="AH109" s="214"/>
      <c r="AI109" s="214"/>
      <c r="AJ109" s="214"/>
      <c r="AK109" s="195"/>
      <c r="AL109" s="195"/>
      <c r="AM109" s="195"/>
      <c r="AN109" s="195"/>
      <c r="AO109" s="195"/>
      <c r="AP109" s="214"/>
      <c r="AQ109" s="214"/>
      <c r="AR109" s="195"/>
      <c r="AS109" s="195"/>
      <c r="AT109" s="195"/>
      <c r="AU109" s="195"/>
      <c r="AV109" s="195"/>
      <c r="AW109" s="195"/>
      <c r="AX109" s="195"/>
      <c r="AY109" s="195"/>
      <c r="AZ109" s="195"/>
      <c r="BA109" s="195"/>
      <c r="BB109" s="80"/>
      <c r="BC109" s="80"/>
      <c r="BD109" s="80"/>
      <c r="BE109" s="80"/>
      <c r="BF109" s="80"/>
      <c r="BG109" s="80"/>
    </row>
    <row r="110" spans="1:59" ht="25.9" customHeight="1" thickTop="1" thickBot="1" x14ac:dyDescent="0.3">
      <c r="A110" s="34"/>
      <c r="B110" s="298" t="s">
        <v>147</v>
      </c>
      <c r="C110" s="299"/>
      <c r="D110" s="299"/>
      <c r="E110" s="299"/>
      <c r="F110" s="299"/>
      <c r="G110" s="299"/>
      <c r="H110" s="299"/>
      <c r="I110" s="300"/>
      <c r="J110" s="38"/>
      <c r="K110" s="38"/>
      <c r="L110" s="38"/>
      <c r="M110" s="38"/>
      <c r="N110" s="38"/>
      <c r="O110" s="38"/>
      <c r="P110" s="38"/>
      <c r="Q110" s="38"/>
      <c r="R110" s="38"/>
      <c r="S110" s="38"/>
      <c r="T110" s="38"/>
      <c r="U110" s="38"/>
      <c r="V110" s="38"/>
      <c r="W110" s="38"/>
      <c r="X110" s="38"/>
      <c r="Y110" s="38"/>
      <c r="Z110" s="203"/>
      <c r="AA110" s="194"/>
      <c r="AB110" s="194"/>
    </row>
    <row r="111" spans="1:59" ht="39.75" customHeight="1" thickTop="1" x14ac:dyDescent="0.25">
      <c r="A111" s="34"/>
      <c r="B111" s="53" t="s">
        <v>68</v>
      </c>
      <c r="C111" s="54" t="s">
        <v>69</v>
      </c>
      <c r="D111" s="314" t="s">
        <v>70</v>
      </c>
      <c r="E111" s="314"/>
      <c r="F111" s="314"/>
      <c r="G111" s="314"/>
      <c r="H111" s="314"/>
      <c r="I111" s="315"/>
      <c r="J111" s="55"/>
      <c r="K111" s="55"/>
      <c r="L111" s="55"/>
      <c r="M111" s="55"/>
      <c r="N111" s="55"/>
      <c r="O111" s="55"/>
      <c r="P111" s="55"/>
      <c r="Q111" s="55"/>
      <c r="R111" s="55"/>
      <c r="S111" s="55"/>
      <c r="T111" s="55"/>
      <c r="U111" s="55"/>
      <c r="V111" s="55"/>
      <c r="W111" s="55"/>
      <c r="X111" s="55"/>
      <c r="Y111" s="55"/>
      <c r="Z111" s="228"/>
      <c r="AA111" s="194"/>
      <c r="AC111" s="195" t="s">
        <v>35</v>
      </c>
      <c r="AD111" s="195" t="s">
        <v>191</v>
      </c>
      <c r="AE111" s="195" t="s">
        <v>192</v>
      </c>
      <c r="AF111" s="195" t="s">
        <v>193</v>
      </c>
      <c r="AG111" s="195" t="s">
        <v>194</v>
      </c>
      <c r="AH111" s="195" t="s">
        <v>195</v>
      </c>
      <c r="AK111" s="195" t="s">
        <v>191</v>
      </c>
      <c r="AL111" s="195" t="s">
        <v>192</v>
      </c>
      <c r="AM111" s="195" t="s">
        <v>193</v>
      </c>
      <c r="AN111" s="195" t="s">
        <v>194</v>
      </c>
    </row>
    <row r="112" spans="1:59" ht="15" customHeight="1" x14ac:dyDescent="0.25">
      <c r="A112" s="34"/>
      <c r="B112" s="111"/>
      <c r="C112" s="4"/>
      <c r="D112" s="286"/>
      <c r="E112" s="287"/>
      <c r="F112" s="287"/>
      <c r="G112" s="287"/>
      <c r="H112" s="287"/>
      <c r="I112" s="288"/>
      <c r="J112" s="56"/>
      <c r="K112" s="56"/>
      <c r="L112" s="56"/>
      <c r="M112" s="56"/>
      <c r="N112" s="56"/>
      <c r="O112" s="56"/>
      <c r="P112" s="56"/>
      <c r="Q112" s="56"/>
      <c r="R112" s="56"/>
      <c r="S112" s="56"/>
      <c r="T112" s="56"/>
      <c r="U112" s="56"/>
      <c r="V112" s="56"/>
      <c r="W112" s="56"/>
      <c r="X112" s="56"/>
      <c r="Y112" s="56"/>
      <c r="Z112" s="229"/>
      <c r="AA112" s="194"/>
      <c r="AC112" s="200">
        <f>IF(B112="",0,1)</f>
        <v>0</v>
      </c>
      <c r="AD112" s="200">
        <f>IF(AC112=1,IF(C112="Laag",1,0),0)</f>
        <v>0</v>
      </c>
      <c r="AE112" s="200">
        <f>IF(AC112=1,IF(C112="Standaard",1,0),0)</f>
        <v>0</v>
      </c>
      <c r="AF112" s="200">
        <f>IF(AC112=1,IF(C112="Hoog",1,0),0)</f>
        <v>0</v>
      </c>
      <c r="AG112" s="200">
        <f>IF(AC112=1,IF(C112="",1,0),0)</f>
        <v>0</v>
      </c>
      <c r="AH112" s="200">
        <f>IF(AC112=1,IF(D112="",1,0),0)</f>
        <v>0</v>
      </c>
      <c r="AK112" s="195">
        <f>SUM(AD112:AD130)</f>
        <v>0</v>
      </c>
      <c r="AL112" s="195">
        <f t="shared" ref="AL112:AN112" si="43">SUM(AE112:AE130)</f>
        <v>0</v>
      </c>
      <c r="AM112" s="195">
        <f t="shared" si="43"/>
        <v>0</v>
      </c>
      <c r="AN112" s="195">
        <f t="shared" si="43"/>
        <v>0</v>
      </c>
    </row>
    <row r="113" spans="1:34" ht="15" customHeight="1" x14ac:dyDescent="0.25">
      <c r="A113" s="34"/>
      <c r="B113" s="111"/>
      <c r="C113" s="4"/>
      <c r="D113" s="286"/>
      <c r="E113" s="287"/>
      <c r="F113" s="287"/>
      <c r="G113" s="287"/>
      <c r="H113" s="287"/>
      <c r="I113" s="288"/>
      <c r="J113" s="56"/>
      <c r="K113" s="56"/>
      <c r="L113" s="56"/>
      <c r="M113" s="56"/>
      <c r="N113" s="56"/>
      <c r="O113" s="56"/>
      <c r="P113" s="56"/>
      <c r="Q113" s="56"/>
      <c r="R113" s="56"/>
      <c r="S113" s="56"/>
      <c r="T113" s="56"/>
      <c r="U113" s="56"/>
      <c r="V113" s="56"/>
      <c r="W113" s="56"/>
      <c r="X113" s="56"/>
      <c r="Y113" s="56"/>
      <c r="Z113" s="229"/>
      <c r="AA113" s="194"/>
      <c r="AC113" s="200">
        <f t="shared" ref="AC113:AC130" si="44">IF(B113="",0,1)</f>
        <v>0</v>
      </c>
      <c r="AD113" s="200">
        <f t="shared" ref="AD113:AD130" si="45">IF(AC113=1,IF(C113="Laag",1,0),0)</f>
        <v>0</v>
      </c>
      <c r="AE113" s="200">
        <f t="shared" ref="AE113:AE130" si="46">IF(AC113=1,IF(C113="Standaard",1,0),0)</f>
        <v>0</v>
      </c>
      <c r="AF113" s="200">
        <f t="shared" ref="AF113:AF130" si="47">IF(AC113=1,IF(C113="Hoog",1,0),0)</f>
        <v>0</v>
      </c>
      <c r="AG113" s="200">
        <f t="shared" ref="AG113:AG130" si="48">IF(AC113=1,IF(C113="",1,0),0)</f>
        <v>0</v>
      </c>
      <c r="AH113" s="200">
        <f t="shared" ref="AH113:AH130" si="49">IF(AC113=1,IF(D113="",1,0),0)</f>
        <v>0</v>
      </c>
    </row>
    <row r="114" spans="1:34" ht="15" customHeight="1" x14ac:dyDescent="0.25">
      <c r="A114" s="34"/>
      <c r="B114" s="111"/>
      <c r="C114" s="4"/>
      <c r="D114" s="286"/>
      <c r="E114" s="287"/>
      <c r="F114" s="287"/>
      <c r="G114" s="287"/>
      <c r="H114" s="287"/>
      <c r="I114" s="288"/>
      <c r="J114" s="56"/>
      <c r="K114" s="56"/>
      <c r="L114" s="56"/>
      <c r="M114" s="56"/>
      <c r="N114" s="56"/>
      <c r="O114" s="56"/>
      <c r="P114" s="56"/>
      <c r="Q114" s="56"/>
      <c r="R114" s="56"/>
      <c r="S114" s="56"/>
      <c r="T114" s="56"/>
      <c r="U114" s="56"/>
      <c r="V114" s="56"/>
      <c r="W114" s="56"/>
      <c r="X114" s="56"/>
      <c r="Y114" s="56"/>
      <c r="Z114" s="229"/>
      <c r="AA114" s="194"/>
      <c r="AB114" s="200"/>
      <c r="AC114" s="200">
        <f t="shared" si="44"/>
        <v>0</v>
      </c>
      <c r="AD114" s="200">
        <f t="shared" si="45"/>
        <v>0</v>
      </c>
      <c r="AE114" s="200">
        <f t="shared" si="46"/>
        <v>0</v>
      </c>
      <c r="AF114" s="200">
        <f t="shared" si="47"/>
        <v>0</v>
      </c>
      <c r="AG114" s="200">
        <f t="shared" si="48"/>
        <v>0</v>
      </c>
      <c r="AH114" s="200">
        <f t="shared" si="49"/>
        <v>0</v>
      </c>
    </row>
    <row r="115" spans="1:34" ht="15" customHeight="1" x14ac:dyDescent="0.25">
      <c r="A115" s="34"/>
      <c r="B115" s="111"/>
      <c r="C115" s="4"/>
      <c r="D115" s="286"/>
      <c r="E115" s="287"/>
      <c r="F115" s="287"/>
      <c r="G115" s="287"/>
      <c r="H115" s="287"/>
      <c r="I115" s="288"/>
      <c r="J115" s="56"/>
      <c r="K115" s="56"/>
      <c r="L115" s="56"/>
      <c r="M115" s="56"/>
      <c r="N115" s="56"/>
      <c r="O115" s="56"/>
      <c r="P115" s="56"/>
      <c r="Q115" s="56"/>
      <c r="R115" s="56"/>
      <c r="S115" s="56"/>
      <c r="T115" s="56"/>
      <c r="U115" s="56"/>
      <c r="V115" s="56"/>
      <c r="W115" s="56"/>
      <c r="X115" s="56"/>
      <c r="Y115" s="56"/>
      <c r="Z115" s="229"/>
      <c r="AA115" s="194"/>
      <c r="AB115" s="200"/>
      <c r="AC115" s="200">
        <f t="shared" si="44"/>
        <v>0</v>
      </c>
      <c r="AD115" s="200">
        <f t="shared" si="45"/>
        <v>0</v>
      </c>
      <c r="AE115" s="200">
        <f t="shared" si="46"/>
        <v>0</v>
      </c>
      <c r="AF115" s="200">
        <f t="shared" si="47"/>
        <v>0</v>
      </c>
      <c r="AG115" s="200">
        <f t="shared" si="48"/>
        <v>0</v>
      </c>
      <c r="AH115" s="200">
        <f t="shared" si="49"/>
        <v>0</v>
      </c>
    </row>
    <row r="116" spans="1:34" ht="15" customHeight="1" x14ac:dyDescent="0.25">
      <c r="A116" s="34"/>
      <c r="B116" s="111"/>
      <c r="C116" s="4"/>
      <c r="D116" s="286"/>
      <c r="E116" s="287"/>
      <c r="F116" s="287"/>
      <c r="G116" s="287"/>
      <c r="H116" s="287"/>
      <c r="I116" s="288"/>
      <c r="J116" s="56"/>
      <c r="K116" s="56"/>
      <c r="L116" s="56"/>
      <c r="M116" s="56"/>
      <c r="N116" s="56"/>
      <c r="O116" s="56"/>
      <c r="P116" s="56"/>
      <c r="Q116" s="56"/>
      <c r="R116" s="56"/>
      <c r="S116" s="56"/>
      <c r="T116" s="56"/>
      <c r="U116" s="56"/>
      <c r="V116" s="56"/>
      <c r="W116" s="56"/>
      <c r="X116" s="56"/>
      <c r="Y116" s="56"/>
      <c r="Z116" s="229"/>
      <c r="AA116" s="194"/>
      <c r="AB116" s="200"/>
      <c r="AC116" s="200">
        <f t="shared" si="44"/>
        <v>0</v>
      </c>
      <c r="AD116" s="200">
        <f t="shared" si="45"/>
        <v>0</v>
      </c>
      <c r="AE116" s="200">
        <f t="shared" si="46"/>
        <v>0</v>
      </c>
      <c r="AF116" s="200">
        <f t="shared" si="47"/>
        <v>0</v>
      </c>
      <c r="AG116" s="200">
        <f t="shared" si="48"/>
        <v>0</v>
      </c>
      <c r="AH116" s="200">
        <f t="shared" si="49"/>
        <v>0</v>
      </c>
    </row>
    <row r="117" spans="1:34" ht="15" customHeight="1" x14ac:dyDescent="0.25">
      <c r="A117" s="34"/>
      <c r="B117" s="111"/>
      <c r="C117" s="4"/>
      <c r="D117" s="286"/>
      <c r="E117" s="287"/>
      <c r="F117" s="287"/>
      <c r="G117" s="287"/>
      <c r="H117" s="287"/>
      <c r="I117" s="288"/>
      <c r="J117" s="56"/>
      <c r="K117" s="56"/>
      <c r="L117" s="56"/>
      <c r="M117" s="56"/>
      <c r="N117" s="56"/>
      <c r="O117" s="56"/>
      <c r="P117" s="56"/>
      <c r="Q117" s="56"/>
      <c r="R117" s="56"/>
      <c r="S117" s="56"/>
      <c r="T117" s="56"/>
      <c r="U117" s="56"/>
      <c r="V117" s="56"/>
      <c r="W117" s="56"/>
      <c r="X117" s="56"/>
      <c r="Y117" s="56"/>
      <c r="Z117" s="229"/>
      <c r="AA117" s="194"/>
      <c r="AC117" s="200">
        <f t="shared" si="44"/>
        <v>0</v>
      </c>
      <c r="AD117" s="200">
        <f t="shared" si="45"/>
        <v>0</v>
      </c>
      <c r="AE117" s="200">
        <f t="shared" si="46"/>
        <v>0</v>
      </c>
      <c r="AF117" s="200">
        <f t="shared" si="47"/>
        <v>0</v>
      </c>
      <c r="AG117" s="200">
        <f t="shared" si="48"/>
        <v>0</v>
      </c>
      <c r="AH117" s="200">
        <f t="shared" si="49"/>
        <v>0</v>
      </c>
    </row>
    <row r="118" spans="1:34" ht="15" customHeight="1" x14ac:dyDescent="0.25">
      <c r="A118" s="34"/>
      <c r="B118" s="111"/>
      <c r="C118" s="4"/>
      <c r="D118" s="286"/>
      <c r="E118" s="287"/>
      <c r="F118" s="287"/>
      <c r="G118" s="287"/>
      <c r="H118" s="287"/>
      <c r="I118" s="288"/>
      <c r="J118" s="56"/>
      <c r="K118" s="56"/>
      <c r="L118" s="56"/>
      <c r="M118" s="56"/>
      <c r="N118" s="56"/>
      <c r="O118" s="56"/>
      <c r="P118" s="56"/>
      <c r="Q118" s="56"/>
      <c r="R118" s="56"/>
      <c r="S118" s="56"/>
      <c r="T118" s="56"/>
      <c r="U118" s="56"/>
      <c r="V118" s="56"/>
      <c r="W118" s="56"/>
      <c r="X118" s="56"/>
      <c r="Y118" s="56"/>
      <c r="Z118" s="229"/>
      <c r="AA118" s="194"/>
      <c r="AC118" s="200">
        <f t="shared" si="44"/>
        <v>0</v>
      </c>
      <c r="AD118" s="200">
        <f t="shared" si="45"/>
        <v>0</v>
      </c>
      <c r="AE118" s="200">
        <f t="shared" si="46"/>
        <v>0</v>
      </c>
      <c r="AF118" s="200">
        <f t="shared" si="47"/>
        <v>0</v>
      </c>
      <c r="AG118" s="200">
        <f t="shared" si="48"/>
        <v>0</v>
      </c>
      <c r="AH118" s="200">
        <f t="shared" si="49"/>
        <v>0</v>
      </c>
    </row>
    <row r="119" spans="1:34" ht="15" customHeight="1" x14ac:dyDescent="0.25">
      <c r="A119" s="34"/>
      <c r="B119" s="111"/>
      <c r="C119" s="4"/>
      <c r="D119" s="286"/>
      <c r="E119" s="287"/>
      <c r="F119" s="287"/>
      <c r="G119" s="287"/>
      <c r="H119" s="287"/>
      <c r="I119" s="288"/>
      <c r="J119" s="56"/>
      <c r="K119" s="56"/>
      <c r="L119" s="56"/>
      <c r="M119" s="56"/>
      <c r="N119" s="56"/>
      <c r="O119" s="56"/>
      <c r="P119" s="56"/>
      <c r="Q119" s="56"/>
      <c r="R119" s="56"/>
      <c r="S119" s="56"/>
      <c r="T119" s="56"/>
      <c r="U119" s="56"/>
      <c r="V119" s="56"/>
      <c r="W119" s="56"/>
      <c r="X119" s="56"/>
      <c r="Y119" s="56"/>
      <c r="Z119" s="229"/>
      <c r="AA119" s="194"/>
      <c r="AC119" s="200">
        <f t="shared" si="44"/>
        <v>0</v>
      </c>
      <c r="AD119" s="200">
        <f t="shared" si="45"/>
        <v>0</v>
      </c>
      <c r="AE119" s="200">
        <f t="shared" si="46"/>
        <v>0</v>
      </c>
      <c r="AF119" s="200">
        <f t="shared" si="47"/>
        <v>0</v>
      </c>
      <c r="AG119" s="200">
        <f t="shared" si="48"/>
        <v>0</v>
      </c>
      <c r="AH119" s="200">
        <f t="shared" si="49"/>
        <v>0</v>
      </c>
    </row>
    <row r="120" spans="1:34" ht="15" customHeight="1" x14ac:dyDescent="0.25">
      <c r="A120" s="34"/>
      <c r="B120" s="8"/>
      <c r="C120" s="4"/>
      <c r="D120" s="286"/>
      <c r="E120" s="287"/>
      <c r="F120" s="287"/>
      <c r="G120" s="287"/>
      <c r="H120" s="287"/>
      <c r="I120" s="288"/>
      <c r="J120" s="56"/>
      <c r="K120" s="56"/>
      <c r="L120" s="56"/>
      <c r="M120" s="56"/>
      <c r="N120" s="56"/>
      <c r="O120" s="56"/>
      <c r="P120" s="56"/>
      <c r="Q120" s="56"/>
      <c r="R120" s="56"/>
      <c r="S120" s="56"/>
      <c r="T120" s="56"/>
      <c r="U120" s="56"/>
      <c r="V120" s="56"/>
      <c r="W120" s="56"/>
      <c r="X120" s="56"/>
      <c r="Y120" s="56"/>
      <c r="Z120" s="229"/>
      <c r="AA120" s="194"/>
      <c r="AC120" s="200">
        <f t="shared" si="44"/>
        <v>0</v>
      </c>
      <c r="AD120" s="200">
        <f t="shared" si="45"/>
        <v>0</v>
      </c>
      <c r="AE120" s="200">
        <f t="shared" si="46"/>
        <v>0</v>
      </c>
      <c r="AF120" s="200">
        <f t="shared" si="47"/>
        <v>0</v>
      </c>
      <c r="AG120" s="200">
        <f t="shared" si="48"/>
        <v>0</v>
      </c>
      <c r="AH120" s="200">
        <f t="shared" si="49"/>
        <v>0</v>
      </c>
    </row>
    <row r="121" spans="1:34" ht="15" customHeight="1" x14ac:dyDescent="0.25">
      <c r="A121" s="34"/>
      <c r="B121" s="8"/>
      <c r="C121" s="4"/>
      <c r="D121" s="286"/>
      <c r="E121" s="287"/>
      <c r="F121" s="287"/>
      <c r="G121" s="287"/>
      <c r="H121" s="287"/>
      <c r="I121" s="288"/>
      <c r="J121" s="56"/>
      <c r="K121" s="56"/>
      <c r="L121" s="56"/>
      <c r="M121" s="56"/>
      <c r="N121" s="56"/>
      <c r="O121" s="56"/>
      <c r="P121" s="56"/>
      <c r="Q121" s="56"/>
      <c r="R121" s="56"/>
      <c r="S121" s="56"/>
      <c r="T121" s="56"/>
      <c r="U121" s="56"/>
      <c r="V121" s="56"/>
      <c r="W121" s="56"/>
      <c r="X121" s="56"/>
      <c r="Y121" s="56"/>
      <c r="Z121" s="229"/>
      <c r="AA121" s="194"/>
      <c r="AC121" s="200">
        <f t="shared" si="44"/>
        <v>0</v>
      </c>
      <c r="AD121" s="200">
        <f t="shared" si="45"/>
        <v>0</v>
      </c>
      <c r="AE121" s="200">
        <f t="shared" si="46"/>
        <v>0</v>
      </c>
      <c r="AF121" s="200">
        <f t="shared" si="47"/>
        <v>0</v>
      </c>
      <c r="AG121" s="200">
        <f t="shared" si="48"/>
        <v>0</v>
      </c>
      <c r="AH121" s="200">
        <f t="shared" si="49"/>
        <v>0</v>
      </c>
    </row>
    <row r="122" spans="1:34" ht="15" customHeight="1" x14ac:dyDescent="0.25">
      <c r="A122" s="34"/>
      <c r="B122" s="8"/>
      <c r="C122" s="4"/>
      <c r="D122" s="286"/>
      <c r="E122" s="287"/>
      <c r="F122" s="287"/>
      <c r="G122" s="287"/>
      <c r="H122" s="287"/>
      <c r="I122" s="288"/>
      <c r="J122" s="56"/>
      <c r="K122" s="56"/>
      <c r="L122" s="56"/>
      <c r="M122" s="56"/>
      <c r="N122" s="56"/>
      <c r="O122" s="56"/>
      <c r="P122" s="56"/>
      <c r="Q122" s="56"/>
      <c r="R122" s="56"/>
      <c r="S122" s="56"/>
      <c r="T122" s="56"/>
      <c r="U122" s="56"/>
      <c r="V122" s="56"/>
      <c r="W122" s="56"/>
      <c r="X122" s="56"/>
      <c r="Y122" s="56"/>
      <c r="Z122" s="229"/>
      <c r="AA122" s="194"/>
      <c r="AC122" s="200">
        <f t="shared" si="44"/>
        <v>0</v>
      </c>
      <c r="AD122" s="200">
        <f t="shared" si="45"/>
        <v>0</v>
      </c>
      <c r="AE122" s="200">
        <f t="shared" si="46"/>
        <v>0</v>
      </c>
      <c r="AF122" s="200">
        <f t="shared" si="47"/>
        <v>0</v>
      </c>
      <c r="AG122" s="200">
        <f t="shared" si="48"/>
        <v>0</v>
      </c>
      <c r="AH122" s="200">
        <f t="shared" si="49"/>
        <v>0</v>
      </c>
    </row>
    <row r="123" spans="1:34" ht="15" customHeight="1" x14ac:dyDescent="0.25">
      <c r="A123" s="34"/>
      <c r="B123" s="8"/>
      <c r="C123" s="4"/>
      <c r="D123" s="286"/>
      <c r="E123" s="287"/>
      <c r="F123" s="287"/>
      <c r="G123" s="287"/>
      <c r="H123" s="287"/>
      <c r="I123" s="288"/>
      <c r="J123" s="56"/>
      <c r="K123" s="56"/>
      <c r="L123" s="56"/>
      <c r="M123" s="56"/>
      <c r="N123" s="56"/>
      <c r="O123" s="56"/>
      <c r="P123" s="56"/>
      <c r="Q123" s="56"/>
      <c r="R123" s="56"/>
      <c r="S123" s="56"/>
      <c r="T123" s="56"/>
      <c r="U123" s="56"/>
      <c r="V123" s="56"/>
      <c r="W123" s="56"/>
      <c r="X123" s="56"/>
      <c r="Y123" s="56"/>
      <c r="Z123" s="229"/>
      <c r="AA123" s="194"/>
      <c r="AC123" s="200">
        <f t="shared" si="44"/>
        <v>0</v>
      </c>
      <c r="AD123" s="200">
        <f t="shared" si="45"/>
        <v>0</v>
      </c>
      <c r="AE123" s="200">
        <f t="shared" si="46"/>
        <v>0</v>
      </c>
      <c r="AF123" s="200">
        <f t="shared" si="47"/>
        <v>0</v>
      </c>
      <c r="AG123" s="200">
        <f t="shared" si="48"/>
        <v>0</v>
      </c>
      <c r="AH123" s="200">
        <f t="shared" si="49"/>
        <v>0</v>
      </c>
    </row>
    <row r="124" spans="1:34" ht="15" customHeight="1" x14ac:dyDescent="0.25">
      <c r="A124" s="34"/>
      <c r="B124" s="8"/>
      <c r="C124" s="4"/>
      <c r="D124" s="286"/>
      <c r="E124" s="287"/>
      <c r="F124" s="287"/>
      <c r="G124" s="287"/>
      <c r="H124" s="287"/>
      <c r="I124" s="288"/>
      <c r="J124" s="56"/>
      <c r="K124" s="56"/>
      <c r="L124" s="56"/>
      <c r="M124" s="56"/>
      <c r="N124" s="56"/>
      <c r="O124" s="56"/>
      <c r="P124" s="56"/>
      <c r="Q124" s="56"/>
      <c r="R124" s="56"/>
      <c r="S124" s="56"/>
      <c r="T124" s="56"/>
      <c r="U124" s="56"/>
      <c r="V124" s="56"/>
      <c r="W124" s="56"/>
      <c r="X124" s="56"/>
      <c r="Y124" s="56"/>
      <c r="Z124" s="229"/>
      <c r="AA124" s="194"/>
      <c r="AC124" s="200">
        <f t="shared" si="44"/>
        <v>0</v>
      </c>
      <c r="AD124" s="200">
        <f t="shared" si="45"/>
        <v>0</v>
      </c>
      <c r="AE124" s="200">
        <f t="shared" si="46"/>
        <v>0</v>
      </c>
      <c r="AF124" s="200">
        <f t="shared" si="47"/>
        <v>0</v>
      </c>
      <c r="AG124" s="200">
        <f t="shared" si="48"/>
        <v>0</v>
      </c>
      <c r="AH124" s="200">
        <f t="shared" si="49"/>
        <v>0</v>
      </c>
    </row>
    <row r="125" spans="1:34" ht="15" customHeight="1" x14ac:dyDescent="0.25">
      <c r="A125" s="34"/>
      <c r="B125" s="8"/>
      <c r="C125" s="4"/>
      <c r="D125" s="286"/>
      <c r="E125" s="287"/>
      <c r="F125" s="287"/>
      <c r="G125" s="287"/>
      <c r="H125" s="287"/>
      <c r="I125" s="288"/>
      <c r="J125" s="56"/>
      <c r="K125" s="56"/>
      <c r="L125" s="56"/>
      <c r="M125" s="56"/>
      <c r="N125" s="56"/>
      <c r="O125" s="56"/>
      <c r="P125" s="56"/>
      <c r="Q125" s="56"/>
      <c r="R125" s="56"/>
      <c r="S125" s="56"/>
      <c r="T125" s="56"/>
      <c r="U125" s="56"/>
      <c r="V125" s="56"/>
      <c r="W125" s="56"/>
      <c r="X125" s="56"/>
      <c r="Y125" s="56"/>
      <c r="Z125" s="229"/>
      <c r="AA125" s="194"/>
      <c r="AC125" s="200">
        <f t="shared" si="44"/>
        <v>0</v>
      </c>
      <c r="AD125" s="200">
        <f t="shared" si="45"/>
        <v>0</v>
      </c>
      <c r="AE125" s="200">
        <f t="shared" si="46"/>
        <v>0</v>
      </c>
      <c r="AF125" s="200">
        <f t="shared" si="47"/>
        <v>0</v>
      </c>
      <c r="AG125" s="200">
        <f t="shared" si="48"/>
        <v>0</v>
      </c>
      <c r="AH125" s="200">
        <f t="shared" si="49"/>
        <v>0</v>
      </c>
    </row>
    <row r="126" spans="1:34" ht="15" customHeight="1" x14ac:dyDescent="0.25">
      <c r="A126" s="34"/>
      <c r="B126" s="8"/>
      <c r="C126" s="4"/>
      <c r="D126" s="286"/>
      <c r="E126" s="287"/>
      <c r="F126" s="287"/>
      <c r="G126" s="287"/>
      <c r="H126" s="287"/>
      <c r="I126" s="288"/>
      <c r="J126" s="56"/>
      <c r="K126" s="56"/>
      <c r="L126" s="56"/>
      <c r="M126" s="56"/>
      <c r="N126" s="56"/>
      <c r="O126" s="56"/>
      <c r="P126" s="56"/>
      <c r="Q126" s="56"/>
      <c r="R126" s="56"/>
      <c r="S126" s="56"/>
      <c r="T126" s="56"/>
      <c r="U126" s="56"/>
      <c r="V126" s="56"/>
      <c r="W126" s="56"/>
      <c r="X126" s="56"/>
      <c r="Y126" s="56"/>
      <c r="Z126" s="229"/>
      <c r="AA126" s="194"/>
      <c r="AC126" s="200">
        <f t="shared" si="44"/>
        <v>0</v>
      </c>
      <c r="AD126" s="200">
        <f t="shared" si="45"/>
        <v>0</v>
      </c>
      <c r="AE126" s="200">
        <f t="shared" si="46"/>
        <v>0</v>
      </c>
      <c r="AF126" s="200">
        <f t="shared" si="47"/>
        <v>0</v>
      </c>
      <c r="AG126" s="200">
        <f t="shared" si="48"/>
        <v>0</v>
      </c>
      <c r="AH126" s="200">
        <f t="shared" si="49"/>
        <v>0</v>
      </c>
    </row>
    <row r="127" spans="1:34" ht="15" customHeight="1" x14ac:dyDescent="0.25">
      <c r="A127" s="34"/>
      <c r="B127" s="8"/>
      <c r="C127" s="4"/>
      <c r="D127" s="286"/>
      <c r="E127" s="287"/>
      <c r="F127" s="287"/>
      <c r="G127" s="287"/>
      <c r="H127" s="287"/>
      <c r="I127" s="288"/>
      <c r="J127" s="56"/>
      <c r="K127" s="56"/>
      <c r="L127" s="56"/>
      <c r="M127" s="56"/>
      <c r="N127" s="56"/>
      <c r="O127" s="56"/>
      <c r="P127" s="56"/>
      <c r="Q127" s="56"/>
      <c r="R127" s="56"/>
      <c r="S127" s="56"/>
      <c r="T127" s="56"/>
      <c r="U127" s="56"/>
      <c r="V127" s="56"/>
      <c r="W127" s="56"/>
      <c r="X127" s="56"/>
      <c r="Y127" s="56"/>
      <c r="Z127" s="229"/>
      <c r="AA127" s="194"/>
      <c r="AC127" s="200">
        <f t="shared" si="44"/>
        <v>0</v>
      </c>
      <c r="AD127" s="200">
        <f t="shared" si="45"/>
        <v>0</v>
      </c>
      <c r="AE127" s="200">
        <f t="shared" si="46"/>
        <v>0</v>
      </c>
      <c r="AF127" s="200">
        <f t="shared" si="47"/>
        <v>0</v>
      </c>
      <c r="AG127" s="200">
        <f t="shared" si="48"/>
        <v>0</v>
      </c>
      <c r="AH127" s="200">
        <f t="shared" si="49"/>
        <v>0</v>
      </c>
    </row>
    <row r="128" spans="1:34" ht="15" customHeight="1" x14ac:dyDescent="0.25">
      <c r="A128" s="34"/>
      <c r="B128" s="8"/>
      <c r="C128" s="4"/>
      <c r="D128" s="286"/>
      <c r="E128" s="287"/>
      <c r="F128" s="287"/>
      <c r="G128" s="287"/>
      <c r="H128" s="287"/>
      <c r="I128" s="288"/>
      <c r="J128" s="56"/>
      <c r="K128" s="56"/>
      <c r="L128" s="56"/>
      <c r="M128" s="56"/>
      <c r="N128" s="56"/>
      <c r="O128" s="56"/>
      <c r="P128" s="56"/>
      <c r="Q128" s="56"/>
      <c r="R128" s="56"/>
      <c r="S128" s="56"/>
      <c r="T128" s="56"/>
      <c r="U128" s="56"/>
      <c r="V128" s="56"/>
      <c r="W128" s="56"/>
      <c r="X128" s="56"/>
      <c r="Y128" s="56"/>
      <c r="Z128" s="229"/>
      <c r="AA128" s="194"/>
      <c r="AC128" s="200">
        <f t="shared" si="44"/>
        <v>0</v>
      </c>
      <c r="AD128" s="200">
        <f t="shared" si="45"/>
        <v>0</v>
      </c>
      <c r="AE128" s="200">
        <f t="shared" si="46"/>
        <v>0</v>
      </c>
      <c r="AF128" s="200">
        <f t="shared" si="47"/>
        <v>0</v>
      </c>
      <c r="AG128" s="200">
        <f t="shared" si="48"/>
        <v>0</v>
      </c>
      <c r="AH128" s="200">
        <f t="shared" si="49"/>
        <v>0</v>
      </c>
    </row>
    <row r="129" spans="1:38" ht="15" customHeight="1" x14ac:dyDescent="0.25">
      <c r="A129" s="34"/>
      <c r="B129" s="8"/>
      <c r="C129" s="4"/>
      <c r="D129" s="286"/>
      <c r="E129" s="287"/>
      <c r="F129" s="287"/>
      <c r="G129" s="287"/>
      <c r="H129" s="287"/>
      <c r="I129" s="288"/>
      <c r="J129" s="56"/>
      <c r="K129" s="56"/>
      <c r="L129" s="56"/>
      <c r="M129" s="56"/>
      <c r="N129" s="56"/>
      <c r="O129" s="56"/>
      <c r="P129" s="56"/>
      <c r="Q129" s="56"/>
      <c r="R129" s="56"/>
      <c r="S129" s="56"/>
      <c r="T129" s="56"/>
      <c r="U129" s="56"/>
      <c r="V129" s="56"/>
      <c r="W129" s="56"/>
      <c r="X129" s="56"/>
      <c r="Y129" s="56"/>
      <c r="Z129" s="229"/>
      <c r="AA129" s="194"/>
      <c r="AC129" s="200">
        <f t="shared" si="44"/>
        <v>0</v>
      </c>
      <c r="AD129" s="200">
        <f t="shared" si="45"/>
        <v>0</v>
      </c>
      <c r="AE129" s="200">
        <f t="shared" si="46"/>
        <v>0</v>
      </c>
      <c r="AF129" s="200">
        <f t="shared" si="47"/>
        <v>0</v>
      </c>
      <c r="AG129" s="200">
        <f t="shared" si="48"/>
        <v>0</v>
      </c>
      <c r="AH129" s="200">
        <f t="shared" si="49"/>
        <v>0</v>
      </c>
    </row>
    <row r="130" spans="1:38" ht="15" customHeight="1" thickBot="1" x14ac:dyDescent="0.3">
      <c r="A130" s="34"/>
      <c r="B130" s="9"/>
      <c r="C130" s="6"/>
      <c r="D130" s="350"/>
      <c r="E130" s="351"/>
      <c r="F130" s="351"/>
      <c r="G130" s="351"/>
      <c r="H130" s="351"/>
      <c r="I130" s="352"/>
      <c r="J130" s="56"/>
      <c r="K130" s="56"/>
      <c r="L130" s="56"/>
      <c r="M130" s="56"/>
      <c r="N130" s="56"/>
      <c r="O130" s="56"/>
      <c r="P130" s="56"/>
      <c r="Q130" s="56"/>
      <c r="R130" s="56"/>
      <c r="S130" s="56"/>
      <c r="T130" s="56"/>
      <c r="U130" s="56"/>
      <c r="V130" s="56"/>
      <c r="W130" s="56"/>
      <c r="X130" s="56"/>
      <c r="Y130" s="56"/>
      <c r="Z130" s="229"/>
      <c r="AA130" s="194"/>
      <c r="AC130" s="200">
        <f t="shared" si="44"/>
        <v>0</v>
      </c>
      <c r="AD130" s="200">
        <f t="shared" si="45"/>
        <v>0</v>
      </c>
      <c r="AE130" s="200">
        <f t="shared" si="46"/>
        <v>0</v>
      </c>
      <c r="AF130" s="200">
        <f t="shared" si="47"/>
        <v>0</v>
      </c>
      <c r="AG130" s="200">
        <f t="shared" si="48"/>
        <v>0</v>
      </c>
      <c r="AH130" s="200">
        <f t="shared" si="49"/>
        <v>0</v>
      </c>
    </row>
    <row r="131" spans="1:38" ht="15.6" customHeight="1" thickTop="1" thickBot="1" x14ac:dyDescent="0.3">
      <c r="A131" s="34"/>
      <c r="B131" s="353"/>
      <c r="C131" s="353"/>
      <c r="D131" s="353"/>
      <c r="E131" s="353"/>
      <c r="F131" s="353"/>
      <c r="G131" s="353"/>
      <c r="H131" s="353"/>
      <c r="I131" s="353"/>
      <c r="J131" s="72"/>
      <c r="K131" s="72"/>
      <c r="L131" s="72"/>
      <c r="M131" s="72"/>
      <c r="N131" s="72"/>
      <c r="O131" s="72"/>
      <c r="P131" s="72"/>
      <c r="Q131" s="72"/>
      <c r="R131" s="72"/>
      <c r="S131" s="72"/>
      <c r="T131" s="72"/>
      <c r="U131" s="72"/>
      <c r="V131" s="72"/>
      <c r="W131" s="72"/>
      <c r="X131" s="72"/>
      <c r="Y131" s="72"/>
      <c r="Z131" s="201"/>
      <c r="AA131" s="194"/>
      <c r="AC131" s="231">
        <f>SUM(AC112:AC130)</f>
        <v>0</v>
      </c>
      <c r="AD131" s="231">
        <f t="shared" ref="AD131:AH131" si="50">SUM(AD112:AD130)</f>
        <v>0</v>
      </c>
      <c r="AE131" s="231">
        <f t="shared" si="50"/>
        <v>0</v>
      </c>
      <c r="AF131" s="231">
        <f t="shared" si="50"/>
        <v>0</v>
      </c>
      <c r="AG131" s="231">
        <f t="shared" si="50"/>
        <v>0</v>
      </c>
      <c r="AH131" s="231">
        <f t="shared" si="50"/>
        <v>0</v>
      </c>
    </row>
    <row r="132" spans="1:38" ht="31.9" customHeight="1" thickTop="1" thickBot="1" x14ac:dyDescent="0.3">
      <c r="A132" s="34"/>
      <c r="B132" s="354" t="s">
        <v>90</v>
      </c>
      <c r="C132" s="355"/>
      <c r="D132" s="355"/>
      <c r="E132" s="355"/>
      <c r="F132" s="355"/>
      <c r="G132" s="355"/>
      <c r="H132" s="355"/>
      <c r="I132" s="356"/>
      <c r="J132" s="35"/>
      <c r="K132" s="35"/>
      <c r="L132" s="35"/>
      <c r="M132" s="35"/>
      <c r="N132" s="35"/>
      <c r="O132" s="35"/>
      <c r="P132" s="35"/>
      <c r="Q132" s="35"/>
      <c r="R132" s="35"/>
      <c r="S132" s="35"/>
      <c r="T132" s="35"/>
      <c r="U132" s="35"/>
      <c r="V132" s="35"/>
      <c r="W132" s="35"/>
      <c r="X132" s="35"/>
      <c r="Y132" s="35"/>
      <c r="Z132" s="199"/>
      <c r="AA132" s="194"/>
    </row>
    <row r="133" spans="1:38" ht="26.45" customHeight="1" thickTop="1" thickBot="1" x14ac:dyDescent="0.3">
      <c r="A133" s="34"/>
      <c r="B133" s="298" t="s">
        <v>91</v>
      </c>
      <c r="C133" s="299"/>
      <c r="D133" s="299"/>
      <c r="E133" s="299"/>
      <c r="F133" s="299"/>
      <c r="G133" s="299"/>
      <c r="H133" s="299"/>
      <c r="I133" s="300"/>
      <c r="J133" s="38"/>
      <c r="K133" s="38"/>
      <c r="L133" s="38"/>
      <c r="M133" s="38"/>
      <c r="N133" s="38"/>
      <c r="O133" s="38"/>
      <c r="P133" s="38"/>
      <c r="Q133" s="38"/>
      <c r="R133" s="38"/>
      <c r="S133" s="38"/>
      <c r="T133" s="38"/>
      <c r="U133" s="38"/>
      <c r="V133" s="38"/>
      <c r="W133" s="38"/>
      <c r="X133" s="38"/>
      <c r="Y133" s="38"/>
      <c r="Z133" s="203"/>
      <c r="AA133" s="194"/>
      <c r="AB133" s="236"/>
      <c r="AC133" s="205" t="s">
        <v>6</v>
      </c>
      <c r="AD133" s="206"/>
      <c r="AE133" s="207">
        <f>SUM(AB135:AC139)</f>
        <v>6</v>
      </c>
      <c r="AF133" s="278" t="s">
        <v>4</v>
      </c>
      <c r="AG133" s="279"/>
    </row>
    <row r="134" spans="1:38" ht="27" customHeight="1" thickTop="1" x14ac:dyDescent="0.25">
      <c r="A134" s="34"/>
      <c r="B134" s="63" t="s">
        <v>50</v>
      </c>
      <c r="C134" s="64" t="s">
        <v>51</v>
      </c>
      <c r="D134" s="301" t="s">
        <v>52</v>
      </c>
      <c r="E134" s="302"/>
      <c r="F134" s="302"/>
      <c r="G134" s="302"/>
      <c r="H134" s="303"/>
      <c r="I134" s="184" t="s">
        <v>51</v>
      </c>
      <c r="J134" s="73"/>
      <c r="K134" s="73"/>
      <c r="L134" s="73"/>
      <c r="M134" s="73"/>
      <c r="N134" s="73"/>
      <c r="O134" s="73"/>
      <c r="P134" s="73"/>
      <c r="Q134" s="73"/>
      <c r="R134" s="73"/>
      <c r="S134" s="73"/>
      <c r="T134" s="73"/>
      <c r="U134" s="73"/>
      <c r="V134" s="73"/>
      <c r="W134" s="73"/>
      <c r="X134" s="73"/>
      <c r="Y134" s="73"/>
      <c r="Z134" s="237"/>
      <c r="AA134" s="194"/>
      <c r="AB134" s="211"/>
      <c r="AC134" s="209"/>
      <c r="AD134" s="201">
        <f>COUNTIF(C135:C139,"Niet relevant")</f>
        <v>0</v>
      </c>
      <c r="AE134" s="210">
        <f>COUNTIF(C135:C139,"Relevant")</f>
        <v>0</v>
      </c>
      <c r="AF134" s="211"/>
      <c r="AG134" s="212"/>
      <c r="AI134" s="280" t="s">
        <v>7</v>
      </c>
      <c r="AJ134" s="280"/>
      <c r="AK134" s="280"/>
      <c r="AL134" s="195">
        <f>+AE133+AE140</f>
        <v>6</v>
      </c>
    </row>
    <row r="135" spans="1:38" ht="64.5" customHeight="1" x14ac:dyDescent="0.25">
      <c r="A135" s="34"/>
      <c r="B135" s="65" t="s">
        <v>164</v>
      </c>
      <c r="C135" s="1"/>
      <c r="D135" s="283" t="s">
        <v>163</v>
      </c>
      <c r="E135" s="284"/>
      <c r="F135" s="284"/>
      <c r="G135" s="284"/>
      <c r="H135" s="285"/>
      <c r="I135" s="10"/>
      <c r="J135" s="44"/>
      <c r="K135" s="44"/>
      <c r="L135" s="44"/>
      <c r="M135" s="44"/>
      <c r="N135" s="44"/>
      <c r="O135" s="44"/>
      <c r="P135" s="44"/>
      <c r="Q135" s="44"/>
      <c r="R135" s="44"/>
      <c r="S135" s="44"/>
      <c r="T135" s="44"/>
      <c r="U135" s="44"/>
      <c r="V135" s="44"/>
      <c r="W135" s="44"/>
      <c r="X135" s="44"/>
      <c r="Y135" s="44"/>
      <c r="Z135" s="213"/>
      <c r="AA135" s="194"/>
      <c r="AB135" s="208">
        <f>IF(B135&lt;&gt;"",1,0)</f>
        <v>1</v>
      </c>
      <c r="AC135" s="209">
        <v>1</v>
      </c>
      <c r="AD135" s="201">
        <f>COUNTIF(I135:I139,"Relevant")</f>
        <v>0</v>
      </c>
      <c r="AE135" s="210">
        <f>COUNTIF(I135:I139,"Niet relevant")</f>
        <v>0</v>
      </c>
      <c r="AF135" s="211">
        <f>IF(C135="",1,0)</f>
        <v>1</v>
      </c>
      <c r="AG135" s="212">
        <f>IF(AND(D135&lt;&gt;"",I135=""),1,0)</f>
        <v>1</v>
      </c>
      <c r="AI135" s="281" t="s">
        <v>10</v>
      </c>
      <c r="AJ135" s="281"/>
      <c r="AK135" s="281"/>
      <c r="AL135" s="195">
        <f>+AL134-AL136</f>
        <v>0</v>
      </c>
    </row>
    <row r="136" spans="1:38" ht="18.75" customHeight="1" x14ac:dyDescent="0.25">
      <c r="A136" s="34"/>
      <c r="B136" s="65" t="s">
        <v>92</v>
      </c>
      <c r="C136" s="1"/>
      <c r="D136" s="283"/>
      <c r="E136" s="284"/>
      <c r="F136" s="284"/>
      <c r="G136" s="284"/>
      <c r="H136" s="285"/>
      <c r="I136" s="48"/>
      <c r="J136" s="44"/>
      <c r="K136" s="44"/>
      <c r="L136" s="44"/>
      <c r="M136" s="44"/>
      <c r="N136" s="44"/>
      <c r="O136" s="44"/>
      <c r="P136" s="44"/>
      <c r="Q136" s="44"/>
      <c r="R136" s="44"/>
      <c r="S136" s="44"/>
      <c r="T136" s="44"/>
      <c r="U136" s="44"/>
      <c r="V136" s="44"/>
      <c r="W136" s="44"/>
      <c r="X136" s="44"/>
      <c r="Y136" s="44"/>
      <c r="Z136" s="213"/>
      <c r="AA136" s="194"/>
      <c r="AB136" s="208">
        <f t="shared" ref="AB136:AB139" si="51">IF(B136&lt;&gt;"",1,0)</f>
        <v>1</v>
      </c>
      <c r="AC136" s="209"/>
      <c r="AD136" s="201"/>
      <c r="AE136" s="210"/>
      <c r="AF136" s="211">
        <f t="shared" ref="AF136:AF139" si="52">IF(C136="",1,0)</f>
        <v>1</v>
      </c>
      <c r="AG136" s="212">
        <f t="shared" ref="AG136:AG139" si="53">IF(AND(D136&lt;&gt;"",I136=""),1,0)</f>
        <v>0</v>
      </c>
      <c r="AI136" s="280" t="s">
        <v>9</v>
      </c>
      <c r="AJ136" s="280"/>
      <c r="AK136" s="280"/>
      <c r="AL136" s="195">
        <f>SUM(AF134:AG145)</f>
        <v>6</v>
      </c>
    </row>
    <row r="137" spans="1:38" ht="31.5" customHeight="1" x14ac:dyDescent="0.25">
      <c r="A137" s="34"/>
      <c r="B137" s="65" t="s">
        <v>165</v>
      </c>
      <c r="C137" s="1"/>
      <c r="D137" s="283"/>
      <c r="E137" s="284"/>
      <c r="F137" s="284"/>
      <c r="G137" s="284"/>
      <c r="H137" s="285"/>
      <c r="I137" s="48"/>
      <c r="J137" s="44"/>
      <c r="K137" s="44"/>
      <c r="L137" s="44"/>
      <c r="M137" s="44"/>
      <c r="N137" s="44"/>
      <c r="O137" s="44"/>
      <c r="P137" s="44"/>
      <c r="Q137" s="44"/>
      <c r="R137" s="44"/>
      <c r="S137" s="44"/>
      <c r="T137" s="44"/>
      <c r="U137" s="44"/>
      <c r="V137" s="44"/>
      <c r="W137" s="44"/>
      <c r="X137" s="44"/>
      <c r="Y137" s="44"/>
      <c r="Z137" s="213"/>
      <c r="AA137" s="194"/>
      <c r="AB137" s="208">
        <f t="shared" si="51"/>
        <v>1</v>
      </c>
      <c r="AC137" s="209"/>
      <c r="AD137" s="201"/>
      <c r="AE137" s="210"/>
      <c r="AF137" s="211">
        <f t="shared" si="52"/>
        <v>1</v>
      </c>
      <c r="AG137" s="212">
        <f t="shared" si="53"/>
        <v>0</v>
      </c>
      <c r="AI137" s="349" t="s">
        <v>8</v>
      </c>
      <c r="AJ137" s="349"/>
      <c r="AK137" s="349"/>
      <c r="AL137" s="195">
        <f>+AE140</f>
        <v>0</v>
      </c>
    </row>
    <row r="138" spans="1:38" ht="18.75" customHeight="1" x14ac:dyDescent="0.25">
      <c r="A138" s="34"/>
      <c r="B138" s="74" t="s">
        <v>93</v>
      </c>
      <c r="C138" s="1"/>
      <c r="D138" s="283"/>
      <c r="E138" s="284"/>
      <c r="F138" s="284"/>
      <c r="G138" s="284"/>
      <c r="H138" s="285"/>
      <c r="I138" s="48"/>
      <c r="J138" s="44"/>
      <c r="K138" s="44"/>
      <c r="L138" s="44"/>
      <c r="M138" s="44"/>
      <c r="N138" s="44"/>
      <c r="O138" s="44"/>
      <c r="P138" s="44"/>
      <c r="Q138" s="44"/>
      <c r="R138" s="44"/>
      <c r="S138" s="44"/>
      <c r="T138" s="44"/>
      <c r="U138" s="44"/>
      <c r="V138" s="44"/>
      <c r="W138" s="44"/>
      <c r="X138" s="44"/>
      <c r="Y138" s="44"/>
      <c r="Z138" s="213"/>
      <c r="AA138" s="194"/>
      <c r="AB138" s="208">
        <f t="shared" si="51"/>
        <v>1</v>
      </c>
      <c r="AC138" s="209"/>
      <c r="AD138" s="201"/>
      <c r="AE138" s="210"/>
      <c r="AF138" s="211">
        <f t="shared" si="52"/>
        <v>1</v>
      </c>
      <c r="AG138" s="212">
        <f t="shared" si="53"/>
        <v>0</v>
      </c>
      <c r="AH138" s="211"/>
      <c r="AJ138" s="219" t="s">
        <v>122</v>
      </c>
      <c r="AK138" s="219" t="s">
        <v>121</v>
      </c>
    </row>
    <row r="139" spans="1:38" ht="65.25" customHeight="1" x14ac:dyDescent="0.25">
      <c r="A139" s="34"/>
      <c r="B139" s="74" t="s">
        <v>166</v>
      </c>
      <c r="C139" s="1"/>
      <c r="D139" s="75"/>
      <c r="E139" s="76"/>
      <c r="F139" s="76"/>
      <c r="G139" s="76"/>
      <c r="H139" s="77"/>
      <c r="I139" s="48"/>
      <c r="J139" s="44"/>
      <c r="K139" s="44"/>
      <c r="L139" s="44"/>
      <c r="M139" s="44"/>
      <c r="N139" s="44"/>
      <c r="O139" s="44"/>
      <c r="P139" s="44"/>
      <c r="Q139" s="44"/>
      <c r="R139" s="44"/>
      <c r="S139" s="44"/>
      <c r="T139" s="44"/>
      <c r="U139" s="44"/>
      <c r="V139" s="44"/>
      <c r="W139" s="44"/>
      <c r="X139" s="44"/>
      <c r="Y139" s="44"/>
      <c r="Z139" s="213"/>
      <c r="AA139" s="194"/>
      <c r="AB139" s="208">
        <f t="shared" si="51"/>
        <v>1</v>
      </c>
      <c r="AC139" s="209"/>
      <c r="AD139" s="201"/>
      <c r="AE139" s="210"/>
      <c r="AF139" s="211">
        <f t="shared" si="52"/>
        <v>1</v>
      </c>
      <c r="AG139" s="212">
        <f t="shared" si="53"/>
        <v>0</v>
      </c>
      <c r="AH139" s="224"/>
      <c r="AI139" s="195" t="s">
        <v>114</v>
      </c>
      <c r="AJ139" s="195">
        <f>+AE134+AD141</f>
        <v>0</v>
      </c>
      <c r="AK139" s="195">
        <f>+AD135+AE142</f>
        <v>0</v>
      </c>
    </row>
    <row r="140" spans="1:38" ht="21" customHeight="1" x14ac:dyDescent="0.25">
      <c r="A140" s="34"/>
      <c r="B140" s="50" t="s">
        <v>66</v>
      </c>
      <c r="C140" s="51"/>
      <c r="D140" s="329" t="s">
        <v>66</v>
      </c>
      <c r="E140" s="330"/>
      <c r="F140" s="330"/>
      <c r="G140" s="330"/>
      <c r="H140" s="331"/>
      <c r="I140" s="5"/>
      <c r="J140" s="68"/>
      <c r="K140" s="68"/>
      <c r="L140" s="68"/>
      <c r="M140" s="68"/>
      <c r="N140" s="68"/>
      <c r="O140" s="68"/>
      <c r="P140" s="68"/>
      <c r="Q140" s="68"/>
      <c r="R140" s="68"/>
      <c r="S140" s="68"/>
      <c r="T140" s="68"/>
      <c r="U140" s="68"/>
      <c r="V140" s="68"/>
      <c r="W140" s="68"/>
      <c r="X140" s="68"/>
      <c r="Y140" s="68"/>
      <c r="Z140" s="198"/>
      <c r="AA140" s="194"/>
      <c r="AB140" s="211"/>
      <c r="AC140" s="221" t="s">
        <v>5</v>
      </c>
      <c r="AD140" s="201"/>
      <c r="AE140" s="210">
        <f>SUM(AB141:AC145)</f>
        <v>0</v>
      </c>
      <c r="AF140" s="222"/>
      <c r="AG140" s="223"/>
      <c r="AI140" s="195" t="s">
        <v>117</v>
      </c>
      <c r="AJ140" s="195">
        <f>+AD134+AE141</f>
        <v>0</v>
      </c>
      <c r="AK140" s="195">
        <f>+AE135+AD142</f>
        <v>0</v>
      </c>
    </row>
    <row r="141" spans="1:38" ht="15" customHeight="1" x14ac:dyDescent="0.25">
      <c r="A141" s="34"/>
      <c r="B141" s="16"/>
      <c r="C141" s="1"/>
      <c r="D141" s="311"/>
      <c r="E141" s="312"/>
      <c r="F141" s="312"/>
      <c r="G141" s="312"/>
      <c r="H141" s="313"/>
      <c r="I141" s="10"/>
      <c r="J141" s="44"/>
      <c r="K141" s="44"/>
      <c r="L141" s="44"/>
      <c r="M141" s="44"/>
      <c r="N141" s="44"/>
      <c r="O141" s="44"/>
      <c r="P141" s="44"/>
      <c r="Q141" s="44"/>
      <c r="R141" s="44"/>
      <c r="S141" s="44"/>
      <c r="T141" s="44"/>
      <c r="U141" s="44"/>
      <c r="V141" s="44"/>
      <c r="W141" s="44"/>
      <c r="X141" s="44"/>
      <c r="Y141" s="44"/>
      <c r="Z141" s="213"/>
      <c r="AA141" s="194"/>
      <c r="AB141" s="211">
        <f>IF(B141="",0,1)</f>
        <v>0</v>
      </c>
      <c r="AC141" s="224">
        <f>IF(D141="",0,1)</f>
        <v>0</v>
      </c>
      <c r="AD141" s="201">
        <f>COUNTIF(C141:C145,"Relevant")</f>
        <v>0</v>
      </c>
      <c r="AE141" s="210">
        <f>COUNTIF(C141:C145,"Niet relevant")</f>
        <v>0</v>
      </c>
      <c r="AF141" s="211">
        <f>IF(+AB141=1,IF(+C141="",1,0),0)</f>
        <v>0</v>
      </c>
      <c r="AG141" s="212">
        <f>IF(+AC141=1,IF(+I141="",1,0),0)</f>
        <v>0</v>
      </c>
    </row>
    <row r="142" spans="1:38" ht="15" customHeight="1" x14ac:dyDescent="0.25">
      <c r="A142" s="34"/>
      <c r="B142" s="16"/>
      <c r="C142" s="1"/>
      <c r="D142" s="311"/>
      <c r="E142" s="312"/>
      <c r="F142" s="312"/>
      <c r="G142" s="312"/>
      <c r="H142" s="313"/>
      <c r="I142" s="10"/>
      <c r="J142" s="44"/>
      <c r="K142" s="44"/>
      <c r="L142" s="44"/>
      <c r="M142" s="44"/>
      <c r="N142" s="44"/>
      <c r="O142" s="44"/>
      <c r="P142" s="44"/>
      <c r="Q142" s="44"/>
      <c r="R142" s="44"/>
      <c r="S142" s="44"/>
      <c r="T142" s="44"/>
      <c r="U142" s="44"/>
      <c r="V142" s="44"/>
      <c r="W142" s="44"/>
      <c r="X142" s="44"/>
      <c r="Y142" s="44"/>
      <c r="Z142" s="213"/>
      <c r="AA142" s="194"/>
      <c r="AB142" s="211">
        <f t="shared" ref="AB142:AB145" si="54">IF(B142="",0,1)</f>
        <v>0</v>
      </c>
      <c r="AC142" s="224">
        <f t="shared" ref="AC142:AC145" si="55">IF(D142="",0,1)</f>
        <v>0</v>
      </c>
      <c r="AD142" s="201">
        <f>COUNTIF(I141:I145,"Niet relevant")</f>
        <v>0</v>
      </c>
      <c r="AE142" s="210">
        <f>COUNTIF(I141:I145,"Relevant")</f>
        <v>0</v>
      </c>
      <c r="AF142" s="211">
        <f t="shared" ref="AF142:AF145" si="56">IF(+AB142=1,IF(+C142="",1,0),0)</f>
        <v>0</v>
      </c>
      <c r="AG142" s="212">
        <f t="shared" ref="AG142:AG145" si="57">IF(+AC142=1,IF(+I142="",1,0),0)</f>
        <v>0</v>
      </c>
    </row>
    <row r="143" spans="1:38" ht="15" customHeight="1" x14ac:dyDescent="0.25">
      <c r="A143" s="34"/>
      <c r="B143" s="16"/>
      <c r="C143" s="1"/>
      <c r="D143" s="311"/>
      <c r="E143" s="312"/>
      <c r="F143" s="312"/>
      <c r="G143" s="312"/>
      <c r="H143" s="313"/>
      <c r="I143" s="10"/>
      <c r="J143" s="44"/>
      <c r="K143" s="44"/>
      <c r="L143" s="44"/>
      <c r="M143" s="44"/>
      <c r="N143" s="44"/>
      <c r="O143" s="44"/>
      <c r="P143" s="44"/>
      <c r="Q143" s="44"/>
      <c r="R143" s="44"/>
      <c r="S143" s="44"/>
      <c r="T143" s="44"/>
      <c r="U143" s="44"/>
      <c r="V143" s="44"/>
      <c r="W143" s="44"/>
      <c r="X143" s="44"/>
      <c r="Y143" s="44"/>
      <c r="Z143" s="213"/>
      <c r="AA143" s="194"/>
      <c r="AB143" s="211">
        <f t="shared" si="54"/>
        <v>0</v>
      </c>
      <c r="AC143" s="224">
        <f t="shared" si="55"/>
        <v>0</v>
      </c>
      <c r="AD143" s="201"/>
      <c r="AE143" s="201"/>
      <c r="AF143" s="211">
        <f t="shared" si="56"/>
        <v>0</v>
      </c>
      <c r="AG143" s="212">
        <f t="shared" si="57"/>
        <v>0</v>
      </c>
    </row>
    <row r="144" spans="1:38" ht="15" customHeight="1" x14ac:dyDescent="0.25">
      <c r="A144" s="34"/>
      <c r="B144" s="16"/>
      <c r="C144" s="1"/>
      <c r="D144" s="311"/>
      <c r="E144" s="312"/>
      <c r="F144" s="312"/>
      <c r="G144" s="312"/>
      <c r="H144" s="313"/>
      <c r="I144" s="10"/>
      <c r="J144" s="44"/>
      <c r="K144" s="44"/>
      <c r="L144" s="44"/>
      <c r="M144" s="44"/>
      <c r="N144" s="44"/>
      <c r="O144" s="44"/>
      <c r="P144" s="44"/>
      <c r="Q144" s="44"/>
      <c r="R144" s="44"/>
      <c r="S144" s="44"/>
      <c r="T144" s="44"/>
      <c r="U144" s="44"/>
      <c r="V144" s="44"/>
      <c r="W144" s="44"/>
      <c r="X144" s="44"/>
      <c r="Y144" s="44"/>
      <c r="Z144" s="213"/>
      <c r="AA144" s="194"/>
      <c r="AB144" s="211">
        <f t="shared" si="54"/>
        <v>0</v>
      </c>
      <c r="AC144" s="224">
        <f t="shared" si="55"/>
        <v>0</v>
      </c>
      <c r="AD144" s="201"/>
      <c r="AE144" s="201"/>
      <c r="AF144" s="211">
        <f t="shared" si="56"/>
        <v>0</v>
      </c>
      <c r="AG144" s="212">
        <f t="shared" si="57"/>
        <v>0</v>
      </c>
    </row>
    <row r="145" spans="1:40" ht="15" customHeight="1" thickBot="1" x14ac:dyDescent="0.3">
      <c r="A145" s="34"/>
      <c r="B145" s="16"/>
      <c r="C145" s="1"/>
      <c r="D145" s="311"/>
      <c r="E145" s="312"/>
      <c r="F145" s="312"/>
      <c r="G145" s="312"/>
      <c r="H145" s="313"/>
      <c r="I145" s="10"/>
      <c r="J145" s="44"/>
      <c r="K145" s="44"/>
      <c r="L145" s="44"/>
      <c r="M145" s="44"/>
      <c r="N145" s="44"/>
      <c r="O145" s="44"/>
      <c r="P145" s="44"/>
      <c r="Q145" s="44"/>
      <c r="R145" s="44"/>
      <c r="S145" s="44"/>
      <c r="T145" s="44"/>
      <c r="U145" s="44"/>
      <c r="V145" s="44"/>
      <c r="W145" s="44"/>
      <c r="X145" s="44"/>
      <c r="Y145" s="44"/>
      <c r="Z145" s="213"/>
      <c r="AA145" s="194"/>
      <c r="AB145" s="225">
        <f t="shared" si="54"/>
        <v>0</v>
      </c>
      <c r="AC145" s="226">
        <f t="shared" si="55"/>
        <v>0</v>
      </c>
      <c r="AD145" s="226"/>
      <c r="AE145" s="226"/>
      <c r="AF145" s="225">
        <f t="shared" si="56"/>
        <v>0</v>
      </c>
      <c r="AG145" s="227">
        <f t="shared" si="57"/>
        <v>0</v>
      </c>
    </row>
    <row r="146" spans="1:40" ht="41.25" customHeight="1" thickTop="1" thickBot="1" x14ac:dyDescent="0.3">
      <c r="A146" s="34"/>
      <c r="B146" s="298" t="s">
        <v>94</v>
      </c>
      <c r="C146" s="299"/>
      <c r="D146" s="299"/>
      <c r="E146" s="299"/>
      <c r="F146" s="299"/>
      <c r="G146" s="299"/>
      <c r="H146" s="299"/>
      <c r="I146" s="300"/>
      <c r="J146" s="38"/>
      <c r="K146" s="38"/>
      <c r="L146" s="38"/>
      <c r="M146" s="38"/>
      <c r="N146" s="38"/>
      <c r="O146" s="38"/>
      <c r="P146" s="38"/>
      <c r="Q146" s="38"/>
      <c r="R146" s="38"/>
      <c r="S146" s="38"/>
      <c r="T146" s="38"/>
      <c r="U146" s="38"/>
      <c r="V146" s="38"/>
      <c r="W146" s="38"/>
      <c r="X146" s="38"/>
      <c r="Y146" s="38"/>
      <c r="Z146" s="203"/>
      <c r="AA146" s="194"/>
      <c r="AB146" s="194"/>
      <c r="AC146" s="202"/>
      <c r="AD146" s="202"/>
    </row>
    <row r="147" spans="1:40" ht="39.75" customHeight="1" thickTop="1" x14ac:dyDescent="0.25">
      <c r="A147" s="34"/>
      <c r="B147" s="53" t="s">
        <v>68</v>
      </c>
      <c r="C147" s="54" t="s">
        <v>69</v>
      </c>
      <c r="D147" s="314" t="s">
        <v>70</v>
      </c>
      <c r="E147" s="314"/>
      <c r="F147" s="314"/>
      <c r="G147" s="314"/>
      <c r="H147" s="314"/>
      <c r="I147" s="315"/>
      <c r="J147" s="55"/>
      <c r="K147" s="55"/>
      <c r="L147" s="55"/>
      <c r="M147" s="55"/>
      <c r="N147" s="55"/>
      <c r="O147" s="55"/>
      <c r="P147" s="55"/>
      <c r="Q147" s="55"/>
      <c r="R147" s="55"/>
      <c r="S147" s="55"/>
      <c r="T147" s="55"/>
      <c r="U147" s="55"/>
      <c r="V147" s="55"/>
      <c r="W147" s="55"/>
      <c r="X147" s="55"/>
      <c r="Y147" s="55"/>
      <c r="Z147" s="228"/>
      <c r="AA147" s="194"/>
      <c r="AC147" s="195" t="s">
        <v>35</v>
      </c>
      <c r="AD147" s="195" t="s">
        <v>191</v>
      </c>
      <c r="AE147" s="195" t="s">
        <v>192</v>
      </c>
      <c r="AF147" s="195" t="s">
        <v>193</v>
      </c>
      <c r="AG147" s="195" t="s">
        <v>194</v>
      </c>
      <c r="AH147" s="195" t="s">
        <v>195</v>
      </c>
      <c r="AK147" s="195" t="s">
        <v>191</v>
      </c>
      <c r="AL147" s="195" t="s">
        <v>192</v>
      </c>
      <c r="AM147" s="195" t="s">
        <v>193</v>
      </c>
      <c r="AN147" s="195" t="s">
        <v>194</v>
      </c>
    </row>
    <row r="148" spans="1:40" ht="15" customHeight="1" x14ac:dyDescent="0.25">
      <c r="A148" s="34"/>
      <c r="B148" s="95"/>
      <c r="C148" s="4"/>
      <c r="D148" s="286"/>
      <c r="E148" s="287"/>
      <c r="F148" s="287"/>
      <c r="G148" s="287"/>
      <c r="H148" s="287"/>
      <c r="I148" s="288"/>
      <c r="J148" s="56"/>
      <c r="K148" s="56"/>
      <c r="L148" s="56"/>
      <c r="M148" s="56"/>
      <c r="N148" s="56"/>
      <c r="O148" s="56"/>
      <c r="P148" s="56"/>
      <c r="Q148" s="56"/>
      <c r="R148" s="56"/>
      <c r="S148" s="56"/>
      <c r="T148" s="56"/>
      <c r="U148" s="56"/>
      <c r="V148" s="56"/>
      <c r="W148" s="56"/>
      <c r="X148" s="56"/>
      <c r="Y148" s="56"/>
      <c r="Z148" s="229"/>
      <c r="AA148" s="194"/>
      <c r="AC148" s="195">
        <f>IF(B148="",0,1)</f>
        <v>0</v>
      </c>
      <c r="AD148" s="195">
        <f>IF(AC148=1,IF(C148="Laag",1,0),0)</f>
        <v>0</v>
      </c>
      <c r="AE148" s="195">
        <f>IF(AC148=1,IF(C148="Standaard",1,0),0)</f>
        <v>0</v>
      </c>
      <c r="AF148" s="195">
        <f>IF(AC148=1,IF(C148="Hoog",1,0),0)</f>
        <v>0</v>
      </c>
      <c r="AG148" s="195">
        <f>IF(AC148=1,IF(C148="",1,0),0)</f>
        <v>0</v>
      </c>
      <c r="AH148" s="200">
        <f>IF(AND(C148&lt;&gt;"",D148=""),1,0)</f>
        <v>0</v>
      </c>
      <c r="AK148" s="195">
        <f>SUM(AD148:AD166)</f>
        <v>0</v>
      </c>
      <c r="AL148" s="195">
        <f t="shared" ref="AL148:AN148" si="58">SUM(AE148:AE166)</f>
        <v>0</v>
      </c>
      <c r="AM148" s="195">
        <f t="shared" si="58"/>
        <v>0</v>
      </c>
      <c r="AN148" s="195">
        <f t="shared" si="58"/>
        <v>0</v>
      </c>
    </row>
    <row r="149" spans="1:40" ht="15" customHeight="1" x14ac:dyDescent="0.25">
      <c r="A149" s="34"/>
      <c r="B149" s="95"/>
      <c r="C149" s="4"/>
      <c r="D149" s="286"/>
      <c r="E149" s="287"/>
      <c r="F149" s="287"/>
      <c r="G149" s="287"/>
      <c r="H149" s="287"/>
      <c r="I149" s="288"/>
      <c r="J149" s="56"/>
      <c r="K149" s="56"/>
      <c r="L149" s="56"/>
      <c r="M149" s="56"/>
      <c r="N149" s="56"/>
      <c r="O149" s="56"/>
      <c r="P149" s="56"/>
      <c r="Q149" s="56"/>
      <c r="R149" s="56"/>
      <c r="S149" s="56"/>
      <c r="T149" s="56"/>
      <c r="U149" s="56"/>
      <c r="V149" s="56"/>
      <c r="W149" s="56"/>
      <c r="X149" s="56"/>
      <c r="Y149" s="56"/>
      <c r="Z149" s="229"/>
      <c r="AA149" s="194"/>
      <c r="AC149" s="195">
        <f t="shared" ref="AC149:AC166" si="59">IF(B149="",0,1)</f>
        <v>0</v>
      </c>
      <c r="AD149" s="195">
        <f t="shared" ref="AD149:AD166" si="60">IF(AC149=1,IF(C149="Laag",1,0),0)</f>
        <v>0</v>
      </c>
      <c r="AE149" s="195">
        <f t="shared" ref="AE149:AE166" si="61">IF(AC149=1,IF(C149="Standaard",1,0),0)</f>
        <v>0</v>
      </c>
      <c r="AF149" s="195">
        <f t="shared" ref="AF149:AF166" si="62">IF(AC149=1,IF(C149="Hoog",1,0),0)</f>
        <v>0</v>
      </c>
      <c r="AG149" s="195">
        <f t="shared" ref="AG149:AG166" si="63">IF(AC149=1,IF(C149="",1,0),0)</f>
        <v>0</v>
      </c>
      <c r="AH149" s="200">
        <f t="shared" ref="AH149:AH166" si="64">IF(AND(C149&lt;&gt;"",D149=""),1,0)</f>
        <v>0</v>
      </c>
    </row>
    <row r="150" spans="1:40" ht="15" customHeight="1" x14ac:dyDescent="0.25">
      <c r="A150" s="34"/>
      <c r="B150" s="22"/>
      <c r="C150" s="4"/>
      <c r="D150" s="289"/>
      <c r="E150" s="290"/>
      <c r="F150" s="290"/>
      <c r="G150" s="290"/>
      <c r="H150" s="290"/>
      <c r="I150" s="291"/>
      <c r="J150" s="56"/>
      <c r="K150" s="56"/>
      <c r="L150" s="56"/>
      <c r="M150" s="56"/>
      <c r="N150" s="56"/>
      <c r="O150" s="56"/>
      <c r="P150" s="56"/>
      <c r="Q150" s="56"/>
      <c r="R150" s="56"/>
      <c r="S150" s="56"/>
      <c r="T150" s="56"/>
      <c r="U150" s="56"/>
      <c r="V150" s="56"/>
      <c r="W150" s="56"/>
      <c r="X150" s="56"/>
      <c r="Y150" s="56"/>
      <c r="Z150" s="229"/>
      <c r="AA150" s="194"/>
      <c r="AC150" s="195">
        <f t="shared" si="59"/>
        <v>0</v>
      </c>
      <c r="AD150" s="195">
        <f t="shared" si="60"/>
        <v>0</v>
      </c>
      <c r="AE150" s="195">
        <f t="shared" si="61"/>
        <v>0</v>
      </c>
      <c r="AF150" s="195">
        <f t="shared" si="62"/>
        <v>0</v>
      </c>
      <c r="AG150" s="195">
        <f t="shared" si="63"/>
        <v>0</v>
      </c>
      <c r="AH150" s="200">
        <f t="shared" si="64"/>
        <v>0</v>
      </c>
    </row>
    <row r="151" spans="1:40" ht="15" customHeight="1" x14ac:dyDescent="0.25">
      <c r="A151" s="34"/>
      <c r="B151" s="22"/>
      <c r="C151" s="4"/>
      <c r="D151" s="289"/>
      <c r="E151" s="290"/>
      <c r="F151" s="290"/>
      <c r="G151" s="290"/>
      <c r="H151" s="290"/>
      <c r="I151" s="291"/>
      <c r="J151" s="56"/>
      <c r="K151" s="56"/>
      <c r="L151" s="56"/>
      <c r="M151" s="56"/>
      <c r="N151" s="56"/>
      <c r="O151" s="56"/>
      <c r="P151" s="56"/>
      <c r="Q151" s="56"/>
      <c r="R151" s="56"/>
      <c r="S151" s="56"/>
      <c r="T151" s="56"/>
      <c r="U151" s="56"/>
      <c r="V151" s="56"/>
      <c r="W151" s="56"/>
      <c r="X151" s="56"/>
      <c r="Y151" s="56"/>
      <c r="Z151" s="229"/>
      <c r="AA151" s="194"/>
      <c r="AC151" s="195">
        <f t="shared" si="59"/>
        <v>0</v>
      </c>
      <c r="AD151" s="195">
        <f t="shared" si="60"/>
        <v>0</v>
      </c>
      <c r="AE151" s="195">
        <f t="shared" si="61"/>
        <v>0</v>
      </c>
      <c r="AF151" s="195">
        <f t="shared" si="62"/>
        <v>0</v>
      </c>
      <c r="AG151" s="195">
        <f t="shared" si="63"/>
        <v>0</v>
      </c>
      <c r="AH151" s="200">
        <f t="shared" si="64"/>
        <v>0</v>
      </c>
    </row>
    <row r="152" spans="1:40" ht="15" customHeight="1" x14ac:dyDescent="0.25">
      <c r="A152" s="34"/>
      <c r="B152" s="22"/>
      <c r="C152" s="4"/>
      <c r="D152" s="289"/>
      <c r="E152" s="290"/>
      <c r="F152" s="290"/>
      <c r="G152" s="290"/>
      <c r="H152" s="290"/>
      <c r="I152" s="291"/>
      <c r="J152" s="56"/>
      <c r="K152" s="56"/>
      <c r="L152" s="56"/>
      <c r="M152" s="56"/>
      <c r="N152" s="56"/>
      <c r="O152" s="56"/>
      <c r="P152" s="56"/>
      <c r="Q152" s="56"/>
      <c r="R152" s="56"/>
      <c r="S152" s="56"/>
      <c r="T152" s="56"/>
      <c r="U152" s="56"/>
      <c r="V152" s="56"/>
      <c r="W152" s="56"/>
      <c r="X152" s="56"/>
      <c r="Y152" s="56"/>
      <c r="Z152" s="229"/>
      <c r="AA152" s="194"/>
      <c r="AC152" s="195">
        <f t="shared" si="59"/>
        <v>0</v>
      </c>
      <c r="AD152" s="195">
        <f t="shared" si="60"/>
        <v>0</v>
      </c>
      <c r="AE152" s="195">
        <f t="shared" si="61"/>
        <v>0</v>
      </c>
      <c r="AF152" s="195">
        <f t="shared" si="62"/>
        <v>0</v>
      </c>
      <c r="AG152" s="195">
        <f t="shared" si="63"/>
        <v>0</v>
      </c>
      <c r="AH152" s="200">
        <f t="shared" si="64"/>
        <v>0</v>
      </c>
    </row>
    <row r="153" spans="1:40" ht="15" customHeight="1" x14ac:dyDescent="0.25">
      <c r="A153" s="34"/>
      <c r="B153" s="22"/>
      <c r="C153" s="4"/>
      <c r="D153" s="289"/>
      <c r="E153" s="290"/>
      <c r="F153" s="290"/>
      <c r="G153" s="290"/>
      <c r="H153" s="290"/>
      <c r="I153" s="291"/>
      <c r="J153" s="56"/>
      <c r="K153" s="56"/>
      <c r="L153" s="56"/>
      <c r="M153" s="56"/>
      <c r="N153" s="56"/>
      <c r="O153" s="56"/>
      <c r="P153" s="56"/>
      <c r="Q153" s="56"/>
      <c r="R153" s="56"/>
      <c r="S153" s="56"/>
      <c r="T153" s="56"/>
      <c r="U153" s="56"/>
      <c r="V153" s="56"/>
      <c r="W153" s="56"/>
      <c r="X153" s="56"/>
      <c r="Y153" s="56"/>
      <c r="Z153" s="229"/>
      <c r="AA153" s="194"/>
      <c r="AC153" s="195">
        <f t="shared" si="59"/>
        <v>0</v>
      </c>
      <c r="AD153" s="195">
        <f t="shared" si="60"/>
        <v>0</v>
      </c>
      <c r="AE153" s="195">
        <f t="shared" si="61"/>
        <v>0</v>
      </c>
      <c r="AF153" s="195">
        <f t="shared" si="62"/>
        <v>0</v>
      </c>
      <c r="AG153" s="195">
        <f t="shared" si="63"/>
        <v>0</v>
      </c>
      <c r="AH153" s="200">
        <f t="shared" si="64"/>
        <v>0</v>
      </c>
    </row>
    <row r="154" spans="1:40" ht="15" customHeight="1" x14ac:dyDescent="0.25">
      <c r="A154" s="34"/>
      <c r="B154" s="22"/>
      <c r="C154" s="4"/>
      <c r="D154" s="289"/>
      <c r="E154" s="290"/>
      <c r="F154" s="290"/>
      <c r="G154" s="290"/>
      <c r="H154" s="290"/>
      <c r="I154" s="291"/>
      <c r="J154" s="56"/>
      <c r="K154" s="56"/>
      <c r="L154" s="56"/>
      <c r="M154" s="56"/>
      <c r="N154" s="56"/>
      <c r="O154" s="56"/>
      <c r="P154" s="56"/>
      <c r="Q154" s="56"/>
      <c r="R154" s="56"/>
      <c r="S154" s="56"/>
      <c r="T154" s="56"/>
      <c r="U154" s="56"/>
      <c r="V154" s="56"/>
      <c r="W154" s="56"/>
      <c r="X154" s="56"/>
      <c r="Y154" s="56"/>
      <c r="Z154" s="229"/>
      <c r="AA154" s="194"/>
      <c r="AC154" s="195">
        <f t="shared" si="59"/>
        <v>0</v>
      </c>
      <c r="AD154" s="195">
        <f t="shared" si="60"/>
        <v>0</v>
      </c>
      <c r="AE154" s="195">
        <f t="shared" si="61"/>
        <v>0</v>
      </c>
      <c r="AF154" s="195">
        <f t="shared" si="62"/>
        <v>0</v>
      </c>
      <c r="AG154" s="195">
        <f t="shared" si="63"/>
        <v>0</v>
      </c>
      <c r="AH154" s="200">
        <f t="shared" si="64"/>
        <v>0</v>
      </c>
    </row>
    <row r="155" spans="1:40" ht="15" customHeight="1" x14ac:dyDescent="0.25">
      <c r="A155" s="34"/>
      <c r="B155" s="22"/>
      <c r="C155" s="4"/>
      <c r="D155" s="289"/>
      <c r="E155" s="290"/>
      <c r="F155" s="290"/>
      <c r="G155" s="290"/>
      <c r="H155" s="290"/>
      <c r="I155" s="291"/>
      <c r="J155" s="56"/>
      <c r="K155" s="56"/>
      <c r="L155" s="56"/>
      <c r="M155" s="56"/>
      <c r="N155" s="56"/>
      <c r="O155" s="56"/>
      <c r="P155" s="56"/>
      <c r="Q155" s="56"/>
      <c r="R155" s="56"/>
      <c r="S155" s="56"/>
      <c r="T155" s="56"/>
      <c r="U155" s="56"/>
      <c r="V155" s="56"/>
      <c r="W155" s="56"/>
      <c r="X155" s="56"/>
      <c r="Y155" s="56"/>
      <c r="Z155" s="229"/>
      <c r="AA155" s="194"/>
      <c r="AC155" s="195">
        <f t="shared" si="59"/>
        <v>0</v>
      </c>
      <c r="AD155" s="195">
        <f t="shared" si="60"/>
        <v>0</v>
      </c>
      <c r="AE155" s="195">
        <f t="shared" si="61"/>
        <v>0</v>
      </c>
      <c r="AF155" s="195">
        <f t="shared" si="62"/>
        <v>0</v>
      </c>
      <c r="AG155" s="195">
        <f t="shared" si="63"/>
        <v>0</v>
      </c>
      <c r="AH155" s="200">
        <f t="shared" si="64"/>
        <v>0</v>
      </c>
    </row>
    <row r="156" spans="1:40" ht="15" customHeight="1" x14ac:dyDescent="0.25">
      <c r="A156" s="34"/>
      <c r="B156" s="22"/>
      <c r="C156" s="4"/>
      <c r="D156" s="289"/>
      <c r="E156" s="290"/>
      <c r="F156" s="290"/>
      <c r="G156" s="290"/>
      <c r="H156" s="290"/>
      <c r="I156" s="291"/>
      <c r="J156" s="56"/>
      <c r="K156" s="56"/>
      <c r="L156" s="56"/>
      <c r="M156" s="56"/>
      <c r="N156" s="56"/>
      <c r="O156" s="56"/>
      <c r="P156" s="56"/>
      <c r="Q156" s="56"/>
      <c r="R156" s="56"/>
      <c r="S156" s="56"/>
      <c r="T156" s="56"/>
      <c r="U156" s="56"/>
      <c r="V156" s="56"/>
      <c r="W156" s="56"/>
      <c r="X156" s="56"/>
      <c r="Y156" s="56"/>
      <c r="Z156" s="229"/>
      <c r="AA156" s="194"/>
      <c r="AC156" s="195">
        <f t="shared" si="59"/>
        <v>0</v>
      </c>
      <c r="AD156" s="195">
        <f t="shared" si="60"/>
        <v>0</v>
      </c>
      <c r="AE156" s="195">
        <f t="shared" si="61"/>
        <v>0</v>
      </c>
      <c r="AF156" s="195">
        <f t="shared" si="62"/>
        <v>0</v>
      </c>
      <c r="AG156" s="195">
        <f t="shared" si="63"/>
        <v>0</v>
      </c>
      <c r="AH156" s="200">
        <f t="shared" si="64"/>
        <v>0</v>
      </c>
    </row>
    <row r="157" spans="1:40" ht="15" customHeight="1" x14ac:dyDescent="0.25">
      <c r="A157" s="34"/>
      <c r="B157" s="22"/>
      <c r="C157" s="4"/>
      <c r="D157" s="289"/>
      <c r="E157" s="290"/>
      <c r="F157" s="290"/>
      <c r="G157" s="290"/>
      <c r="H157" s="290"/>
      <c r="I157" s="291"/>
      <c r="J157" s="56"/>
      <c r="K157" s="56"/>
      <c r="L157" s="56"/>
      <c r="M157" s="56"/>
      <c r="N157" s="56"/>
      <c r="O157" s="56"/>
      <c r="P157" s="56"/>
      <c r="Q157" s="56"/>
      <c r="R157" s="56"/>
      <c r="S157" s="56"/>
      <c r="T157" s="56"/>
      <c r="U157" s="56"/>
      <c r="V157" s="56"/>
      <c r="W157" s="56"/>
      <c r="X157" s="56"/>
      <c r="Y157" s="56"/>
      <c r="Z157" s="229"/>
      <c r="AA157" s="194"/>
      <c r="AC157" s="195">
        <f t="shared" si="59"/>
        <v>0</v>
      </c>
      <c r="AD157" s="195">
        <f t="shared" si="60"/>
        <v>0</v>
      </c>
      <c r="AE157" s="195">
        <f t="shared" si="61"/>
        <v>0</v>
      </c>
      <c r="AF157" s="195">
        <f t="shared" si="62"/>
        <v>0</v>
      </c>
      <c r="AG157" s="195">
        <f t="shared" si="63"/>
        <v>0</v>
      </c>
      <c r="AH157" s="200">
        <f t="shared" si="64"/>
        <v>0</v>
      </c>
    </row>
    <row r="158" spans="1:40" ht="15" customHeight="1" x14ac:dyDescent="0.25">
      <c r="A158" s="34"/>
      <c r="B158" s="22"/>
      <c r="C158" s="4"/>
      <c r="D158" s="289"/>
      <c r="E158" s="290"/>
      <c r="F158" s="290"/>
      <c r="G158" s="290"/>
      <c r="H158" s="290"/>
      <c r="I158" s="291"/>
      <c r="J158" s="56"/>
      <c r="K158" s="56"/>
      <c r="L158" s="56"/>
      <c r="M158" s="56"/>
      <c r="N158" s="56"/>
      <c r="O158" s="56"/>
      <c r="P158" s="56"/>
      <c r="Q158" s="56"/>
      <c r="R158" s="56"/>
      <c r="S158" s="56"/>
      <c r="T158" s="56"/>
      <c r="U158" s="56"/>
      <c r="V158" s="56"/>
      <c r="W158" s="56"/>
      <c r="X158" s="56"/>
      <c r="Y158" s="56"/>
      <c r="Z158" s="229"/>
      <c r="AA158" s="194"/>
      <c r="AC158" s="195">
        <f t="shared" si="59"/>
        <v>0</v>
      </c>
      <c r="AD158" s="195">
        <f t="shared" si="60"/>
        <v>0</v>
      </c>
      <c r="AE158" s="195">
        <f t="shared" si="61"/>
        <v>0</v>
      </c>
      <c r="AF158" s="195">
        <f t="shared" si="62"/>
        <v>0</v>
      </c>
      <c r="AG158" s="195">
        <f t="shared" si="63"/>
        <v>0</v>
      </c>
      <c r="AH158" s="200">
        <f t="shared" si="64"/>
        <v>0</v>
      </c>
    </row>
    <row r="159" spans="1:40" ht="15" customHeight="1" x14ac:dyDescent="0.25">
      <c r="A159" s="34"/>
      <c r="B159" s="22"/>
      <c r="C159" s="4"/>
      <c r="D159" s="289"/>
      <c r="E159" s="290"/>
      <c r="F159" s="290"/>
      <c r="G159" s="290"/>
      <c r="H159" s="290"/>
      <c r="I159" s="291"/>
      <c r="J159" s="56"/>
      <c r="K159" s="56"/>
      <c r="L159" s="56"/>
      <c r="M159" s="56"/>
      <c r="N159" s="56"/>
      <c r="O159" s="56"/>
      <c r="P159" s="56"/>
      <c r="Q159" s="56"/>
      <c r="R159" s="56"/>
      <c r="S159" s="56"/>
      <c r="T159" s="56"/>
      <c r="U159" s="56"/>
      <c r="V159" s="56"/>
      <c r="W159" s="56"/>
      <c r="X159" s="56"/>
      <c r="Y159" s="56"/>
      <c r="Z159" s="229"/>
      <c r="AA159" s="194"/>
      <c r="AC159" s="195">
        <f t="shared" si="59"/>
        <v>0</v>
      </c>
      <c r="AD159" s="195">
        <f t="shared" si="60"/>
        <v>0</v>
      </c>
      <c r="AE159" s="195">
        <f t="shared" si="61"/>
        <v>0</v>
      </c>
      <c r="AF159" s="195">
        <f t="shared" si="62"/>
        <v>0</v>
      </c>
      <c r="AG159" s="195">
        <f t="shared" si="63"/>
        <v>0</v>
      </c>
      <c r="AH159" s="200">
        <f t="shared" si="64"/>
        <v>0</v>
      </c>
    </row>
    <row r="160" spans="1:40" ht="15" customHeight="1" x14ac:dyDescent="0.25">
      <c r="A160" s="34"/>
      <c r="B160" s="22"/>
      <c r="C160" s="4"/>
      <c r="D160" s="289"/>
      <c r="E160" s="290"/>
      <c r="F160" s="290"/>
      <c r="G160" s="290"/>
      <c r="H160" s="290"/>
      <c r="I160" s="291"/>
      <c r="J160" s="56"/>
      <c r="K160" s="56"/>
      <c r="L160" s="56"/>
      <c r="M160" s="56"/>
      <c r="N160" s="56"/>
      <c r="O160" s="56"/>
      <c r="P160" s="56"/>
      <c r="Q160" s="56"/>
      <c r="R160" s="56"/>
      <c r="S160" s="56"/>
      <c r="T160" s="56"/>
      <c r="U160" s="56"/>
      <c r="V160" s="56"/>
      <c r="W160" s="56"/>
      <c r="X160" s="56"/>
      <c r="Y160" s="56"/>
      <c r="Z160" s="229"/>
      <c r="AA160" s="194"/>
      <c r="AC160" s="195">
        <f t="shared" si="59"/>
        <v>0</v>
      </c>
      <c r="AD160" s="195">
        <f t="shared" si="60"/>
        <v>0</v>
      </c>
      <c r="AE160" s="195">
        <f t="shared" si="61"/>
        <v>0</v>
      </c>
      <c r="AF160" s="195">
        <f t="shared" si="62"/>
        <v>0</v>
      </c>
      <c r="AG160" s="195">
        <f t="shared" si="63"/>
        <v>0</v>
      </c>
      <c r="AH160" s="200">
        <f t="shared" si="64"/>
        <v>0</v>
      </c>
    </row>
    <row r="161" spans="1:62" ht="15" customHeight="1" x14ac:dyDescent="0.25">
      <c r="A161" s="34"/>
      <c r="B161" s="22"/>
      <c r="C161" s="4"/>
      <c r="D161" s="289"/>
      <c r="E161" s="290"/>
      <c r="F161" s="290"/>
      <c r="G161" s="290"/>
      <c r="H161" s="290"/>
      <c r="I161" s="291"/>
      <c r="J161" s="56"/>
      <c r="K161" s="56"/>
      <c r="L161" s="56"/>
      <c r="M161" s="56"/>
      <c r="N161" s="56"/>
      <c r="O161" s="56"/>
      <c r="P161" s="56"/>
      <c r="Q161" s="56"/>
      <c r="R161" s="56"/>
      <c r="S161" s="56"/>
      <c r="T161" s="56"/>
      <c r="U161" s="56"/>
      <c r="V161" s="56"/>
      <c r="W161" s="56"/>
      <c r="X161" s="56"/>
      <c r="Y161" s="56"/>
      <c r="Z161" s="229"/>
      <c r="AA161" s="194"/>
      <c r="AC161" s="195">
        <f t="shared" si="59"/>
        <v>0</v>
      </c>
      <c r="AD161" s="195">
        <f t="shared" si="60"/>
        <v>0</v>
      </c>
      <c r="AE161" s="195">
        <f t="shared" si="61"/>
        <v>0</v>
      </c>
      <c r="AF161" s="195">
        <f t="shared" si="62"/>
        <v>0</v>
      </c>
      <c r="AG161" s="195">
        <f t="shared" si="63"/>
        <v>0</v>
      </c>
      <c r="AH161" s="200">
        <f t="shared" si="64"/>
        <v>0</v>
      </c>
    </row>
    <row r="162" spans="1:62" ht="15" customHeight="1" x14ac:dyDescent="0.25">
      <c r="A162" s="34"/>
      <c r="B162" s="22"/>
      <c r="C162" s="4"/>
      <c r="D162" s="289"/>
      <c r="E162" s="290"/>
      <c r="F162" s="290"/>
      <c r="G162" s="290"/>
      <c r="H162" s="290"/>
      <c r="I162" s="291"/>
      <c r="J162" s="56"/>
      <c r="K162" s="56"/>
      <c r="L162" s="56"/>
      <c r="M162" s="56"/>
      <c r="N162" s="56"/>
      <c r="O162" s="56"/>
      <c r="P162" s="56"/>
      <c r="Q162" s="56"/>
      <c r="R162" s="56"/>
      <c r="S162" s="56"/>
      <c r="T162" s="56"/>
      <c r="U162" s="56"/>
      <c r="V162" s="56"/>
      <c r="W162" s="56"/>
      <c r="X162" s="56"/>
      <c r="Y162" s="56"/>
      <c r="Z162" s="229"/>
      <c r="AA162" s="194"/>
      <c r="AC162" s="195">
        <f t="shared" si="59"/>
        <v>0</v>
      </c>
      <c r="AD162" s="195">
        <f t="shared" si="60"/>
        <v>0</v>
      </c>
      <c r="AE162" s="195">
        <f t="shared" si="61"/>
        <v>0</v>
      </c>
      <c r="AF162" s="195">
        <f t="shared" si="62"/>
        <v>0</v>
      </c>
      <c r="AG162" s="195">
        <f t="shared" si="63"/>
        <v>0</v>
      </c>
      <c r="AH162" s="200">
        <f t="shared" si="64"/>
        <v>0</v>
      </c>
    </row>
    <row r="163" spans="1:62" ht="15" customHeight="1" x14ac:dyDescent="0.25">
      <c r="A163" s="34"/>
      <c r="B163" s="22"/>
      <c r="C163" s="4"/>
      <c r="D163" s="289"/>
      <c r="E163" s="290"/>
      <c r="F163" s="290"/>
      <c r="G163" s="290"/>
      <c r="H163" s="290"/>
      <c r="I163" s="291"/>
      <c r="J163" s="56"/>
      <c r="K163" s="56"/>
      <c r="L163" s="56"/>
      <c r="M163" s="56"/>
      <c r="N163" s="56"/>
      <c r="O163" s="56"/>
      <c r="P163" s="56"/>
      <c r="Q163" s="56"/>
      <c r="R163" s="56"/>
      <c r="S163" s="56"/>
      <c r="T163" s="56"/>
      <c r="U163" s="56"/>
      <c r="V163" s="56"/>
      <c r="W163" s="56"/>
      <c r="X163" s="56"/>
      <c r="Y163" s="56"/>
      <c r="Z163" s="229"/>
      <c r="AA163" s="194"/>
      <c r="AC163" s="195">
        <f t="shared" si="59"/>
        <v>0</v>
      </c>
      <c r="AD163" s="195">
        <f t="shared" si="60"/>
        <v>0</v>
      </c>
      <c r="AE163" s="195">
        <f t="shared" si="61"/>
        <v>0</v>
      </c>
      <c r="AF163" s="195">
        <f t="shared" si="62"/>
        <v>0</v>
      </c>
      <c r="AG163" s="195">
        <f t="shared" si="63"/>
        <v>0</v>
      </c>
      <c r="AH163" s="200">
        <f t="shared" si="64"/>
        <v>0</v>
      </c>
    </row>
    <row r="164" spans="1:62" ht="15" customHeight="1" x14ac:dyDescent="0.25">
      <c r="A164" s="34"/>
      <c r="B164" s="22"/>
      <c r="C164" s="4"/>
      <c r="D164" s="289"/>
      <c r="E164" s="290"/>
      <c r="F164" s="290"/>
      <c r="G164" s="290"/>
      <c r="H164" s="290"/>
      <c r="I164" s="291"/>
      <c r="J164" s="56"/>
      <c r="K164" s="56"/>
      <c r="L164" s="56"/>
      <c r="M164" s="56"/>
      <c r="N164" s="56"/>
      <c r="O164" s="56"/>
      <c r="P164" s="56"/>
      <c r="Q164" s="56"/>
      <c r="R164" s="56"/>
      <c r="S164" s="56"/>
      <c r="T164" s="56"/>
      <c r="U164" s="56"/>
      <c r="V164" s="56"/>
      <c r="W164" s="56"/>
      <c r="X164" s="56"/>
      <c r="Y164" s="56"/>
      <c r="Z164" s="229"/>
      <c r="AA164" s="194"/>
      <c r="AC164" s="195">
        <f t="shared" si="59"/>
        <v>0</v>
      </c>
      <c r="AD164" s="195">
        <f t="shared" si="60"/>
        <v>0</v>
      </c>
      <c r="AE164" s="195">
        <f t="shared" si="61"/>
        <v>0</v>
      </c>
      <c r="AF164" s="195">
        <f t="shared" si="62"/>
        <v>0</v>
      </c>
      <c r="AG164" s="195">
        <f t="shared" si="63"/>
        <v>0</v>
      </c>
      <c r="AH164" s="200">
        <f t="shared" si="64"/>
        <v>0</v>
      </c>
    </row>
    <row r="165" spans="1:62" ht="15" customHeight="1" x14ac:dyDescent="0.25">
      <c r="A165" s="34"/>
      <c r="B165" s="22"/>
      <c r="C165" s="4"/>
      <c r="D165" s="289"/>
      <c r="E165" s="290"/>
      <c r="F165" s="290"/>
      <c r="G165" s="290"/>
      <c r="H165" s="290"/>
      <c r="I165" s="291"/>
      <c r="J165" s="56"/>
      <c r="K165" s="56"/>
      <c r="L165" s="56"/>
      <c r="M165" s="56"/>
      <c r="N165" s="56"/>
      <c r="O165" s="56"/>
      <c r="P165" s="56"/>
      <c r="Q165" s="56"/>
      <c r="R165" s="56"/>
      <c r="S165" s="56"/>
      <c r="T165" s="56"/>
      <c r="U165" s="56"/>
      <c r="V165" s="56"/>
      <c r="W165" s="56"/>
      <c r="X165" s="56"/>
      <c r="Y165" s="56"/>
      <c r="Z165" s="229"/>
      <c r="AA165" s="194"/>
      <c r="AC165" s="195">
        <f t="shared" si="59"/>
        <v>0</v>
      </c>
      <c r="AD165" s="195">
        <f t="shared" si="60"/>
        <v>0</v>
      </c>
      <c r="AE165" s="195">
        <f t="shared" si="61"/>
        <v>0</v>
      </c>
      <c r="AF165" s="195">
        <f t="shared" si="62"/>
        <v>0</v>
      </c>
      <c r="AG165" s="195">
        <f t="shared" si="63"/>
        <v>0</v>
      </c>
      <c r="AH165" s="200">
        <f t="shared" si="64"/>
        <v>0</v>
      </c>
    </row>
    <row r="166" spans="1:62" ht="15" customHeight="1" thickBot="1" x14ac:dyDescent="0.3">
      <c r="A166" s="34"/>
      <c r="B166" s="23"/>
      <c r="C166" s="6"/>
      <c r="D166" s="292"/>
      <c r="E166" s="293"/>
      <c r="F166" s="293"/>
      <c r="G166" s="293"/>
      <c r="H166" s="293"/>
      <c r="I166" s="294"/>
      <c r="J166" s="56"/>
      <c r="K166" s="56"/>
      <c r="L166" s="56"/>
      <c r="M166" s="56"/>
      <c r="N166" s="56"/>
      <c r="O166" s="56"/>
      <c r="P166" s="56"/>
      <c r="Q166" s="56"/>
      <c r="R166" s="56"/>
      <c r="S166" s="56"/>
      <c r="T166" s="56"/>
      <c r="U166" s="56"/>
      <c r="V166" s="56"/>
      <c r="W166" s="56"/>
      <c r="X166" s="56"/>
      <c r="Y166" s="56"/>
      <c r="Z166" s="229"/>
      <c r="AA166" s="194"/>
      <c r="AC166" s="195">
        <f t="shared" si="59"/>
        <v>0</v>
      </c>
      <c r="AD166" s="195">
        <f t="shared" si="60"/>
        <v>0</v>
      </c>
      <c r="AE166" s="195">
        <f t="shared" si="61"/>
        <v>0</v>
      </c>
      <c r="AF166" s="195">
        <f t="shared" si="62"/>
        <v>0</v>
      </c>
      <c r="AG166" s="195">
        <f t="shared" si="63"/>
        <v>0</v>
      </c>
      <c r="AH166" s="200">
        <f t="shared" si="64"/>
        <v>0</v>
      </c>
      <c r="AK166" s="202"/>
      <c r="AL166" s="202"/>
      <c r="AM166" s="202"/>
      <c r="AN166" s="202"/>
      <c r="AO166" s="202"/>
      <c r="AR166" s="202"/>
      <c r="AS166" s="202"/>
      <c r="AT166" s="202"/>
      <c r="AU166" s="202"/>
      <c r="AV166" s="202"/>
      <c r="AW166" s="202"/>
      <c r="AX166" s="202"/>
      <c r="AY166" s="202"/>
      <c r="AZ166" s="202"/>
      <c r="BA166" s="202"/>
      <c r="BB166" s="190"/>
      <c r="BC166" s="190"/>
      <c r="BD166" s="190"/>
      <c r="BE166" s="190"/>
      <c r="BF166" s="190"/>
      <c r="BG166" s="190"/>
    </row>
    <row r="167" spans="1:62" s="37" customFormat="1" ht="33.6" customHeight="1" thickTop="1" thickBot="1" x14ac:dyDescent="0.3">
      <c r="A167" s="34"/>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194"/>
      <c r="AA167" s="237"/>
      <c r="AB167" s="195"/>
      <c r="AC167" s="231">
        <f>SUM(AC148:AC166)</f>
        <v>0</v>
      </c>
      <c r="AD167" s="231">
        <f t="shared" ref="AD167:AG167" si="65">SUM(AD148:AD166)</f>
        <v>0</v>
      </c>
      <c r="AE167" s="231">
        <f t="shared" si="65"/>
        <v>0</v>
      </c>
      <c r="AF167" s="231">
        <f t="shared" si="65"/>
        <v>0</v>
      </c>
      <c r="AG167" s="231">
        <f t="shared" si="65"/>
        <v>0</v>
      </c>
      <c r="AH167" s="238">
        <f>SUM(AH148:AH166)</f>
        <v>0</v>
      </c>
      <c r="AI167" s="195"/>
      <c r="AJ167" s="195"/>
      <c r="AK167" s="195"/>
      <c r="AL167" s="195"/>
      <c r="AM167" s="195"/>
      <c r="AN167" s="195"/>
      <c r="AO167" s="195"/>
      <c r="AP167" s="202"/>
      <c r="AQ167" s="202"/>
      <c r="AR167" s="195"/>
      <c r="AS167" s="195"/>
      <c r="AT167" s="195"/>
      <c r="AU167" s="195"/>
      <c r="AV167" s="195"/>
      <c r="AW167" s="195"/>
      <c r="AX167" s="195"/>
      <c r="AY167" s="195"/>
      <c r="AZ167" s="195"/>
      <c r="BA167" s="195"/>
      <c r="BB167" s="80"/>
      <c r="BC167" s="80"/>
      <c r="BD167" s="80"/>
      <c r="BE167" s="80"/>
      <c r="BF167" s="80"/>
      <c r="BG167" s="80"/>
      <c r="BH167" s="190"/>
      <c r="BI167" s="190"/>
      <c r="BJ167" s="190"/>
    </row>
    <row r="168" spans="1:62" ht="45" customHeight="1" thickTop="1" x14ac:dyDescent="0.25">
      <c r="A168" s="34"/>
      <c r="B168" s="272" t="s">
        <v>95</v>
      </c>
      <c r="C168" s="273"/>
      <c r="D168" s="273"/>
      <c r="E168" s="273"/>
      <c r="F168" s="273"/>
      <c r="G168" s="273"/>
      <c r="H168" s="273"/>
      <c r="I168" s="273"/>
      <c r="J168" s="273"/>
      <c r="K168" s="274"/>
      <c r="L168" s="79"/>
    </row>
    <row r="169" spans="1:62" ht="153" customHeight="1" thickBot="1" x14ac:dyDescent="0.3">
      <c r="A169" s="34"/>
      <c r="B169" s="337" t="s">
        <v>190</v>
      </c>
      <c r="C169" s="338"/>
      <c r="D169" s="338"/>
      <c r="E169" s="338"/>
      <c r="F169" s="338"/>
      <c r="G169" s="338"/>
      <c r="H169" s="338"/>
      <c r="I169" s="338"/>
      <c r="J169" s="338"/>
      <c r="K169" s="339"/>
      <c r="L169" s="79"/>
    </row>
    <row r="170" spans="1:62" ht="38.25" customHeight="1" thickBot="1" x14ac:dyDescent="0.3">
      <c r="A170" s="34"/>
      <c r="B170" s="81"/>
      <c r="C170" s="277"/>
      <c r="D170" s="277"/>
      <c r="E170" s="277"/>
      <c r="F170" s="332"/>
      <c r="G170" s="82" t="s">
        <v>96</v>
      </c>
      <c r="H170" s="83" t="s">
        <v>97</v>
      </c>
      <c r="I170" s="84" t="s">
        <v>98</v>
      </c>
      <c r="J170" s="85"/>
      <c r="K170" s="86"/>
      <c r="Y170" s="242"/>
      <c r="Z170" s="242"/>
      <c r="AA170" s="242"/>
      <c r="AB170" s="242"/>
      <c r="AC170" s="242"/>
      <c r="AD170" s="242"/>
      <c r="AE170" s="242"/>
      <c r="AF170" s="242"/>
      <c r="AG170" s="242"/>
      <c r="AH170" s="242"/>
      <c r="AI170" s="242"/>
      <c r="AJ170" s="242"/>
      <c r="AK170" s="242"/>
      <c r="AL170" s="242"/>
      <c r="AM170" s="242"/>
    </row>
    <row r="171" spans="1:62" ht="54" customHeight="1" thickBot="1" x14ac:dyDescent="0.3">
      <c r="A171" s="34"/>
      <c r="B171" s="87"/>
      <c r="C171" s="277"/>
      <c r="D171" s="277"/>
      <c r="E171" s="277"/>
      <c r="F171" s="332"/>
      <c r="G171" s="333" t="s">
        <v>99</v>
      </c>
      <c r="H171" s="334" t="s">
        <v>100</v>
      </c>
      <c r="I171" s="335" t="s">
        <v>101</v>
      </c>
      <c r="J171" s="88"/>
      <c r="K171" s="89"/>
      <c r="Y171" s="242"/>
      <c r="Z171" s="242"/>
      <c r="AA171" s="242"/>
    </row>
    <row r="172" spans="1:62" ht="52.5" thickBot="1" x14ac:dyDescent="0.3">
      <c r="A172" s="34"/>
      <c r="B172" s="90" t="s">
        <v>102</v>
      </c>
      <c r="C172" s="91" t="s">
        <v>103</v>
      </c>
      <c r="D172" s="91" t="s">
        <v>104</v>
      </c>
      <c r="E172" s="91" t="s">
        <v>105</v>
      </c>
      <c r="F172" s="92" t="s">
        <v>106</v>
      </c>
      <c r="G172" s="333"/>
      <c r="H172" s="334"/>
      <c r="I172" s="336"/>
      <c r="J172" s="275" t="s">
        <v>201</v>
      </c>
      <c r="K172" s="276"/>
      <c r="L172" s="93"/>
      <c r="M172" s="93"/>
      <c r="N172" s="93"/>
      <c r="O172" s="93"/>
      <c r="P172" s="93"/>
      <c r="Q172" s="93"/>
      <c r="R172" s="93"/>
      <c r="S172" s="93"/>
      <c r="T172" s="93"/>
      <c r="U172" s="93"/>
      <c r="V172" s="93"/>
      <c r="W172" s="93"/>
      <c r="X172" s="93"/>
      <c r="Y172" s="243"/>
      <c r="Z172" s="243"/>
      <c r="AA172" s="243"/>
      <c r="AB172" s="239"/>
      <c r="AC172" s="195" t="s">
        <v>35</v>
      </c>
      <c r="AD172" s="195" t="s">
        <v>191</v>
      </c>
      <c r="AE172" s="195" t="s">
        <v>192</v>
      </c>
      <c r="AF172" s="195" t="s">
        <v>193</v>
      </c>
      <c r="AG172" s="195" t="s">
        <v>194</v>
      </c>
      <c r="AH172" s="195" t="s">
        <v>195</v>
      </c>
      <c r="AK172" s="195" t="s">
        <v>191</v>
      </c>
      <c r="AL172" s="195" t="s">
        <v>192</v>
      </c>
      <c r="AM172" s="195" t="s">
        <v>193</v>
      </c>
      <c r="AN172" s="195" t="s">
        <v>194</v>
      </c>
    </row>
    <row r="173" spans="1:62" ht="19.5" thickBot="1" x14ac:dyDescent="0.3">
      <c r="A173" s="34"/>
      <c r="B173" s="95"/>
      <c r="C173" s="17"/>
      <c r="D173" s="17"/>
      <c r="E173" s="17"/>
      <c r="F173" s="18"/>
      <c r="G173" s="24"/>
      <c r="H173" s="25"/>
      <c r="I173" s="24"/>
      <c r="J173" s="268"/>
      <c r="K173" s="269"/>
      <c r="L173" s="94"/>
      <c r="M173" s="94"/>
      <c r="N173" s="94"/>
      <c r="O173" s="94"/>
      <c r="P173" s="94"/>
      <c r="Q173" s="94"/>
      <c r="R173" s="94"/>
      <c r="S173" s="94"/>
      <c r="T173" s="94"/>
      <c r="U173" s="94"/>
      <c r="V173" s="94"/>
      <c r="W173" s="94"/>
      <c r="X173" s="94"/>
      <c r="Y173" s="244"/>
      <c r="Z173" s="244"/>
      <c r="AA173" s="244"/>
      <c r="AB173" s="240"/>
      <c r="AC173" s="200">
        <f>IF(B173="",0,1)</f>
        <v>0</v>
      </c>
      <c r="AD173" s="195">
        <f>IF(AC173=1,IF(G173="Ja",1,0),0)</f>
        <v>0</v>
      </c>
      <c r="AE173" s="195">
        <f>IF(AC173=1,IF(H173="Ja",1,0),0)</f>
        <v>0</v>
      </c>
      <c r="AF173" s="195">
        <f>IF(AC173=1,IF(I173="Ja",1,0),0)</f>
        <v>0</v>
      </c>
      <c r="AG173" s="200">
        <f>IF(AC173=1,IF(J173="",1,0),0)</f>
        <v>0</v>
      </c>
      <c r="AK173" s="195">
        <f>SUM(AD173:AD233)</f>
        <v>0</v>
      </c>
      <c r="AL173" s="195">
        <f>SUM(AE173:AE233)</f>
        <v>0</v>
      </c>
      <c r="AM173" s="195">
        <f>SUM(AF173:AF233)</f>
        <v>0</v>
      </c>
      <c r="AN173" s="195">
        <f>SUM(AG173:AG233)</f>
        <v>0</v>
      </c>
    </row>
    <row r="174" spans="1:62" ht="19.5" thickBot="1" x14ac:dyDescent="0.3">
      <c r="A174" s="34"/>
      <c r="B174" s="95"/>
      <c r="C174" s="17"/>
      <c r="D174" s="17"/>
      <c r="E174" s="17"/>
      <c r="F174" s="18"/>
      <c r="G174" s="24"/>
      <c r="H174" s="25"/>
      <c r="I174" s="24"/>
      <c r="J174" s="268"/>
      <c r="K174" s="269"/>
      <c r="L174" s="94"/>
      <c r="M174" s="94"/>
      <c r="N174" s="94"/>
      <c r="O174" s="94"/>
      <c r="P174" s="94"/>
      <c r="Q174" s="94"/>
      <c r="R174" s="94"/>
      <c r="S174" s="94"/>
      <c r="T174" s="94"/>
      <c r="U174" s="94"/>
      <c r="V174" s="94"/>
      <c r="W174" s="94"/>
      <c r="X174" s="94"/>
      <c r="Y174" s="244"/>
      <c r="Z174" s="244"/>
      <c r="AA174" s="244"/>
      <c r="AB174" s="240"/>
      <c r="AC174" s="200">
        <f t="shared" ref="AC174:AC177" si="66">IF(B174="",0,1)</f>
        <v>0</v>
      </c>
      <c r="AD174" s="195">
        <f t="shared" ref="AD174:AD177" si="67">IF(AC174=1,IF(G174="Ja",1,0),0)</f>
        <v>0</v>
      </c>
      <c r="AE174" s="195">
        <f t="shared" ref="AE174:AE177" si="68">IF(AC174=1,IF(H174="Ja",1,0),0)</f>
        <v>0</v>
      </c>
      <c r="AF174" s="195">
        <f t="shared" ref="AF174:AF177" si="69">IF(AC174=1,IF(I174="Ja",1,0),0)</f>
        <v>0</v>
      </c>
      <c r="AG174" s="200">
        <f t="shared" ref="AG174:AG177" si="70">IF(AC174=1,IF(J174="",1,0),0)</f>
        <v>0</v>
      </c>
    </row>
    <row r="175" spans="1:62" ht="19.5" thickBot="1" x14ac:dyDescent="0.3">
      <c r="A175" s="34"/>
      <c r="B175" s="95"/>
      <c r="C175" s="17"/>
      <c r="D175" s="17"/>
      <c r="E175" s="17"/>
      <c r="F175" s="18"/>
      <c r="G175" s="24"/>
      <c r="H175" s="25"/>
      <c r="I175" s="24"/>
      <c r="J175" s="268"/>
      <c r="K175" s="269"/>
      <c r="L175" s="94"/>
      <c r="M175" s="94"/>
      <c r="N175" s="94"/>
      <c r="O175" s="94"/>
      <c r="P175" s="94"/>
      <c r="Q175" s="94"/>
      <c r="R175" s="94"/>
      <c r="S175" s="94"/>
      <c r="T175" s="94"/>
      <c r="U175" s="94"/>
      <c r="V175" s="94"/>
      <c r="W175" s="94"/>
      <c r="X175" s="94"/>
      <c r="Y175" s="244"/>
      <c r="Z175" s="244"/>
      <c r="AA175" s="244"/>
      <c r="AB175" s="240"/>
      <c r="AC175" s="200">
        <f t="shared" si="66"/>
        <v>0</v>
      </c>
      <c r="AD175" s="195">
        <f t="shared" si="67"/>
        <v>0</v>
      </c>
      <c r="AE175" s="195">
        <f t="shared" si="68"/>
        <v>0</v>
      </c>
      <c r="AF175" s="195">
        <f t="shared" si="69"/>
        <v>0</v>
      </c>
      <c r="AG175" s="200">
        <f t="shared" si="70"/>
        <v>0</v>
      </c>
    </row>
    <row r="176" spans="1:62" ht="19.5" thickBot="1" x14ac:dyDescent="0.3">
      <c r="A176" s="34"/>
      <c r="B176" s="95"/>
      <c r="C176" s="17"/>
      <c r="D176" s="17"/>
      <c r="E176" s="17"/>
      <c r="F176" s="18"/>
      <c r="G176" s="24"/>
      <c r="H176" s="25"/>
      <c r="I176" s="24"/>
      <c r="J176" s="268"/>
      <c r="K176" s="269"/>
      <c r="L176" s="94"/>
      <c r="M176" s="94"/>
      <c r="N176" s="94"/>
      <c r="O176" s="94"/>
      <c r="P176" s="94"/>
      <c r="Q176" s="94"/>
      <c r="R176" s="94"/>
      <c r="S176" s="94"/>
      <c r="T176" s="94"/>
      <c r="U176" s="94"/>
      <c r="V176" s="94"/>
      <c r="W176" s="94"/>
      <c r="X176" s="94"/>
      <c r="Y176" s="244"/>
      <c r="Z176" s="244"/>
      <c r="AA176" s="244"/>
      <c r="AB176" s="240"/>
      <c r="AC176" s="200">
        <f t="shared" si="66"/>
        <v>0</v>
      </c>
      <c r="AD176" s="195">
        <f t="shared" si="67"/>
        <v>0</v>
      </c>
      <c r="AE176" s="195">
        <f t="shared" si="68"/>
        <v>0</v>
      </c>
      <c r="AF176" s="195">
        <f t="shared" si="69"/>
        <v>0</v>
      </c>
      <c r="AG176" s="200">
        <f t="shared" si="70"/>
        <v>0</v>
      </c>
    </row>
    <row r="177" spans="1:33" ht="19.5" thickBot="1" x14ac:dyDescent="0.3">
      <c r="A177" s="34"/>
      <c r="B177" s="95"/>
      <c r="C177" s="17"/>
      <c r="D177" s="17"/>
      <c r="E177" s="17"/>
      <c r="F177" s="18"/>
      <c r="G177" s="24"/>
      <c r="H177" s="25"/>
      <c r="I177" s="24"/>
      <c r="J177" s="268"/>
      <c r="K177" s="269"/>
      <c r="L177" s="94"/>
      <c r="M177" s="94"/>
      <c r="N177" s="94"/>
      <c r="O177" s="94"/>
      <c r="P177" s="94"/>
      <c r="Q177" s="94"/>
      <c r="R177" s="94"/>
      <c r="S177" s="94"/>
      <c r="T177" s="94"/>
      <c r="U177" s="94"/>
      <c r="V177" s="94"/>
      <c r="W177" s="94"/>
      <c r="X177" s="94"/>
      <c r="Y177" s="244"/>
      <c r="Z177" s="244"/>
      <c r="AA177" s="244"/>
      <c r="AB177" s="240"/>
      <c r="AC177" s="200">
        <f t="shared" si="66"/>
        <v>0</v>
      </c>
      <c r="AD177" s="195">
        <f t="shared" si="67"/>
        <v>0</v>
      </c>
      <c r="AE177" s="195">
        <f t="shared" si="68"/>
        <v>0</v>
      </c>
      <c r="AF177" s="195">
        <f t="shared" si="69"/>
        <v>0</v>
      </c>
      <c r="AG177" s="200">
        <f t="shared" si="70"/>
        <v>0</v>
      </c>
    </row>
    <row r="178" spans="1:33" ht="19.5" thickBot="1" x14ac:dyDescent="0.3">
      <c r="A178" s="34"/>
      <c r="B178" s="95"/>
      <c r="C178" s="17"/>
      <c r="D178" s="17"/>
      <c r="E178" s="17"/>
      <c r="F178" s="18"/>
      <c r="G178" s="24"/>
      <c r="H178" s="25"/>
      <c r="I178" s="24"/>
      <c r="J178" s="268"/>
      <c r="K178" s="269"/>
      <c r="L178" s="94"/>
      <c r="M178" s="94"/>
      <c r="N178" s="94"/>
      <c r="O178" s="94"/>
      <c r="P178" s="94"/>
      <c r="Q178" s="94"/>
      <c r="R178" s="94"/>
      <c r="S178" s="94"/>
      <c r="T178" s="94"/>
      <c r="U178" s="94"/>
      <c r="V178" s="94"/>
      <c r="W178" s="94"/>
      <c r="X178" s="94"/>
      <c r="Y178" s="244"/>
      <c r="Z178" s="244"/>
      <c r="AA178" s="244"/>
      <c r="AB178" s="240"/>
      <c r="AC178" s="200">
        <f t="shared" ref="AC178:AC233" si="71">IF(B178="",0,1)</f>
        <v>0</v>
      </c>
      <c r="AD178" s="195">
        <f t="shared" ref="AD178:AD233" si="72">IF(AC178=1,IF(G178="Ja",1,0),0)</f>
        <v>0</v>
      </c>
      <c r="AE178" s="195">
        <f t="shared" ref="AE178:AE233" si="73">IF(AC178=1,IF(H178="Ja",1,0),0)</f>
        <v>0</v>
      </c>
      <c r="AF178" s="195">
        <f t="shared" ref="AF178:AF233" si="74">IF(AC178=1,IF(I178="Ja",1,0),0)</f>
        <v>0</v>
      </c>
      <c r="AG178" s="200">
        <f t="shared" ref="AG178:AG233" si="75">IF(AC178=1,IF(J178="",1,0),0)</f>
        <v>0</v>
      </c>
    </row>
    <row r="179" spans="1:33" ht="19.5" thickBot="1" x14ac:dyDescent="0.3">
      <c r="A179" s="34"/>
      <c r="B179" s="95"/>
      <c r="C179" s="17"/>
      <c r="D179" s="17"/>
      <c r="E179" s="17"/>
      <c r="F179" s="18"/>
      <c r="G179" s="25"/>
      <c r="H179" s="25"/>
      <c r="I179" s="24"/>
      <c r="J179" s="268"/>
      <c r="K179" s="269"/>
      <c r="L179" s="94"/>
      <c r="M179" s="94"/>
      <c r="N179" s="94"/>
      <c r="O179" s="94"/>
      <c r="P179" s="94"/>
      <c r="Q179" s="94"/>
      <c r="R179" s="94"/>
      <c r="S179" s="94"/>
      <c r="T179" s="94"/>
      <c r="U179" s="94"/>
      <c r="V179" s="94"/>
      <c r="W179" s="94"/>
      <c r="X179" s="94"/>
      <c r="Y179" s="244"/>
      <c r="Z179" s="244"/>
      <c r="AA179" s="244"/>
      <c r="AB179" s="240"/>
      <c r="AC179" s="200">
        <f t="shared" si="71"/>
        <v>0</v>
      </c>
      <c r="AD179" s="195">
        <f t="shared" si="72"/>
        <v>0</v>
      </c>
      <c r="AE179" s="195">
        <f t="shared" si="73"/>
        <v>0</v>
      </c>
      <c r="AF179" s="195">
        <f t="shared" si="74"/>
        <v>0</v>
      </c>
      <c r="AG179" s="200">
        <f t="shared" si="75"/>
        <v>0</v>
      </c>
    </row>
    <row r="180" spans="1:33" ht="19.5" thickBot="1" x14ac:dyDescent="0.3">
      <c r="A180" s="34"/>
      <c r="B180" s="95"/>
      <c r="C180" s="17"/>
      <c r="D180" s="17"/>
      <c r="E180" s="17"/>
      <c r="F180" s="18"/>
      <c r="G180" s="24"/>
      <c r="H180" s="25"/>
      <c r="I180" s="24"/>
      <c r="J180" s="268"/>
      <c r="K180" s="269"/>
      <c r="L180" s="94"/>
      <c r="M180" s="94"/>
      <c r="N180" s="94"/>
      <c r="O180" s="94"/>
      <c r="P180" s="94"/>
      <c r="Q180" s="94"/>
      <c r="R180" s="94"/>
      <c r="S180" s="94"/>
      <c r="T180" s="94"/>
      <c r="U180" s="94"/>
      <c r="V180" s="94"/>
      <c r="W180" s="94"/>
      <c r="X180" s="94"/>
      <c r="Y180" s="244"/>
      <c r="Z180" s="244"/>
      <c r="AA180" s="244"/>
      <c r="AB180" s="240"/>
      <c r="AC180" s="200">
        <f t="shared" si="71"/>
        <v>0</v>
      </c>
      <c r="AD180" s="195">
        <f t="shared" si="72"/>
        <v>0</v>
      </c>
      <c r="AE180" s="195">
        <f t="shared" si="73"/>
        <v>0</v>
      </c>
      <c r="AF180" s="195">
        <f t="shared" si="74"/>
        <v>0</v>
      </c>
      <c r="AG180" s="200">
        <f t="shared" si="75"/>
        <v>0</v>
      </c>
    </row>
    <row r="181" spans="1:33" ht="19.5" thickBot="1" x14ac:dyDescent="0.3">
      <c r="A181" s="34"/>
      <c r="B181" s="95"/>
      <c r="C181" s="17"/>
      <c r="D181" s="17"/>
      <c r="E181" s="17"/>
      <c r="F181" s="18"/>
      <c r="G181" s="24"/>
      <c r="H181" s="25"/>
      <c r="I181" s="24"/>
      <c r="J181" s="268"/>
      <c r="K181" s="269"/>
      <c r="L181" s="94"/>
      <c r="M181" s="94"/>
      <c r="N181" s="94"/>
      <c r="O181" s="94"/>
      <c r="P181" s="94"/>
      <c r="Q181" s="94"/>
      <c r="R181" s="94"/>
      <c r="S181" s="94"/>
      <c r="T181" s="94"/>
      <c r="U181" s="94"/>
      <c r="V181" s="94"/>
      <c r="W181" s="94"/>
      <c r="X181" s="94"/>
      <c r="Y181" s="244"/>
      <c r="Z181" s="244"/>
      <c r="AA181" s="244"/>
      <c r="AB181" s="240"/>
      <c r="AC181" s="200">
        <f t="shared" si="71"/>
        <v>0</v>
      </c>
      <c r="AD181" s="195">
        <f t="shared" si="72"/>
        <v>0</v>
      </c>
      <c r="AE181" s="195">
        <f t="shared" si="73"/>
        <v>0</v>
      </c>
      <c r="AF181" s="195">
        <f t="shared" si="74"/>
        <v>0</v>
      </c>
      <c r="AG181" s="200">
        <f t="shared" si="75"/>
        <v>0</v>
      </c>
    </row>
    <row r="182" spans="1:33" ht="19.5" thickBot="1" x14ac:dyDescent="0.3">
      <c r="A182" s="34"/>
      <c r="B182" s="95"/>
      <c r="C182" s="17"/>
      <c r="D182" s="17"/>
      <c r="E182" s="17"/>
      <c r="F182" s="18"/>
      <c r="G182" s="24"/>
      <c r="H182" s="25"/>
      <c r="I182" s="24"/>
      <c r="J182" s="268"/>
      <c r="K182" s="269"/>
      <c r="L182" s="94"/>
      <c r="M182" s="94"/>
      <c r="N182" s="94"/>
      <c r="O182" s="94"/>
      <c r="P182" s="94"/>
      <c r="Q182" s="94"/>
      <c r="R182" s="94"/>
      <c r="S182" s="94"/>
      <c r="T182" s="94"/>
      <c r="U182" s="94"/>
      <c r="V182" s="94"/>
      <c r="W182" s="94"/>
      <c r="X182" s="94"/>
      <c r="Y182" s="244"/>
      <c r="Z182" s="244"/>
      <c r="AA182" s="244"/>
      <c r="AB182" s="240"/>
      <c r="AC182" s="200">
        <f t="shared" si="71"/>
        <v>0</v>
      </c>
      <c r="AD182" s="195">
        <f t="shared" si="72"/>
        <v>0</v>
      </c>
      <c r="AE182" s="195">
        <f t="shared" si="73"/>
        <v>0</v>
      </c>
      <c r="AF182" s="195">
        <f t="shared" si="74"/>
        <v>0</v>
      </c>
      <c r="AG182" s="200">
        <f t="shared" si="75"/>
        <v>0</v>
      </c>
    </row>
    <row r="183" spans="1:33" ht="19.5" thickBot="1" x14ac:dyDescent="0.3">
      <c r="A183" s="34"/>
      <c r="B183" s="95"/>
      <c r="C183" s="17"/>
      <c r="D183" s="17"/>
      <c r="E183" s="17"/>
      <c r="F183" s="18"/>
      <c r="G183" s="24"/>
      <c r="H183" s="25"/>
      <c r="I183" s="24"/>
      <c r="J183" s="268"/>
      <c r="K183" s="269"/>
      <c r="L183" s="94"/>
      <c r="M183" s="94"/>
      <c r="N183" s="94"/>
      <c r="O183" s="94"/>
      <c r="P183" s="94"/>
      <c r="Q183" s="94"/>
      <c r="R183" s="94"/>
      <c r="S183" s="94"/>
      <c r="T183" s="94"/>
      <c r="U183" s="94"/>
      <c r="V183" s="94"/>
      <c r="W183" s="94"/>
      <c r="X183" s="94"/>
      <c r="Y183" s="244"/>
      <c r="Z183" s="244"/>
      <c r="AA183" s="244"/>
      <c r="AB183" s="240"/>
      <c r="AC183" s="200">
        <f t="shared" si="71"/>
        <v>0</v>
      </c>
      <c r="AD183" s="195">
        <f t="shared" si="72"/>
        <v>0</v>
      </c>
      <c r="AE183" s="195">
        <f t="shared" si="73"/>
        <v>0</v>
      </c>
      <c r="AF183" s="195">
        <f t="shared" si="74"/>
        <v>0</v>
      </c>
      <c r="AG183" s="200">
        <f t="shared" si="75"/>
        <v>0</v>
      </c>
    </row>
    <row r="184" spans="1:33" ht="19.5" thickBot="1" x14ac:dyDescent="0.3">
      <c r="A184" s="34"/>
      <c r="B184" s="95"/>
      <c r="C184" s="17"/>
      <c r="D184" s="17"/>
      <c r="E184" s="17"/>
      <c r="F184" s="18"/>
      <c r="G184" s="24"/>
      <c r="H184" s="25"/>
      <c r="I184" s="24"/>
      <c r="J184" s="268"/>
      <c r="K184" s="269"/>
      <c r="L184" s="94"/>
      <c r="M184" s="94"/>
      <c r="N184" s="94"/>
      <c r="O184" s="94"/>
      <c r="P184" s="94"/>
      <c r="Q184" s="94"/>
      <c r="R184" s="94"/>
      <c r="S184" s="94"/>
      <c r="T184" s="94"/>
      <c r="U184" s="94"/>
      <c r="V184" s="94"/>
      <c r="W184" s="94"/>
      <c r="X184" s="94"/>
      <c r="Y184" s="244"/>
      <c r="Z184" s="244"/>
      <c r="AA184" s="244"/>
      <c r="AB184" s="240"/>
      <c r="AC184" s="200">
        <f t="shared" si="71"/>
        <v>0</v>
      </c>
      <c r="AD184" s="195">
        <f t="shared" si="72"/>
        <v>0</v>
      </c>
      <c r="AE184" s="195">
        <f t="shared" si="73"/>
        <v>0</v>
      </c>
      <c r="AF184" s="195">
        <f t="shared" si="74"/>
        <v>0</v>
      </c>
      <c r="AG184" s="200">
        <f t="shared" si="75"/>
        <v>0</v>
      </c>
    </row>
    <row r="185" spans="1:33" ht="19.5" thickBot="1" x14ac:dyDescent="0.3">
      <c r="A185" s="34"/>
      <c r="B185" s="95"/>
      <c r="C185" s="17"/>
      <c r="D185" s="17"/>
      <c r="E185" s="17"/>
      <c r="F185" s="18"/>
      <c r="G185" s="24"/>
      <c r="H185" s="25"/>
      <c r="I185" s="24"/>
      <c r="J185" s="268"/>
      <c r="K185" s="269"/>
      <c r="L185" s="94"/>
      <c r="M185" s="94"/>
      <c r="N185" s="94"/>
      <c r="O185" s="94"/>
      <c r="P185" s="94"/>
      <c r="Q185" s="94"/>
      <c r="R185" s="94"/>
      <c r="S185" s="94"/>
      <c r="T185" s="94"/>
      <c r="U185" s="94"/>
      <c r="V185" s="94"/>
      <c r="W185" s="94"/>
      <c r="X185" s="94"/>
      <c r="Y185" s="244"/>
      <c r="Z185" s="244"/>
      <c r="AA185" s="244"/>
      <c r="AB185" s="240"/>
      <c r="AC185" s="200">
        <f t="shared" si="71"/>
        <v>0</v>
      </c>
      <c r="AD185" s="195">
        <f t="shared" si="72"/>
        <v>0</v>
      </c>
      <c r="AE185" s="195">
        <f t="shared" si="73"/>
        <v>0</v>
      </c>
      <c r="AF185" s="195">
        <f t="shared" si="74"/>
        <v>0</v>
      </c>
      <c r="AG185" s="200">
        <f t="shared" si="75"/>
        <v>0</v>
      </c>
    </row>
    <row r="186" spans="1:33" ht="19.5" thickBot="1" x14ac:dyDescent="0.3">
      <c r="A186" s="34"/>
      <c r="B186" s="95"/>
      <c r="C186" s="17"/>
      <c r="D186" s="17"/>
      <c r="E186" s="17"/>
      <c r="F186" s="18"/>
      <c r="G186" s="24"/>
      <c r="H186" s="25"/>
      <c r="I186" s="24"/>
      <c r="J186" s="268"/>
      <c r="K186" s="269"/>
      <c r="L186" s="94"/>
      <c r="M186" s="94"/>
      <c r="N186" s="94"/>
      <c r="O186" s="94"/>
      <c r="P186" s="94"/>
      <c r="Q186" s="94"/>
      <c r="R186" s="94"/>
      <c r="S186" s="94"/>
      <c r="T186" s="94"/>
      <c r="U186" s="94"/>
      <c r="V186" s="94"/>
      <c r="W186" s="94"/>
      <c r="X186" s="94"/>
      <c r="Y186" s="244"/>
      <c r="Z186" s="244"/>
      <c r="AA186" s="244"/>
      <c r="AB186" s="240"/>
      <c r="AC186" s="200">
        <f t="shared" si="71"/>
        <v>0</v>
      </c>
      <c r="AD186" s="195">
        <f t="shared" si="72"/>
        <v>0</v>
      </c>
      <c r="AE186" s="195">
        <f t="shared" si="73"/>
        <v>0</v>
      </c>
      <c r="AF186" s="195">
        <f t="shared" si="74"/>
        <v>0</v>
      </c>
      <c r="AG186" s="200">
        <f t="shared" si="75"/>
        <v>0</v>
      </c>
    </row>
    <row r="187" spans="1:33" ht="19.5" thickBot="1" x14ac:dyDescent="0.3">
      <c r="A187" s="34"/>
      <c r="B187" s="95"/>
      <c r="C187" s="17"/>
      <c r="D187" s="17"/>
      <c r="E187" s="17"/>
      <c r="F187" s="18"/>
      <c r="G187" s="24"/>
      <c r="H187" s="25"/>
      <c r="I187" s="24"/>
      <c r="J187" s="268"/>
      <c r="K187" s="269"/>
      <c r="L187" s="94"/>
      <c r="M187" s="94"/>
      <c r="N187" s="94"/>
      <c r="O187" s="94"/>
      <c r="P187" s="94"/>
      <c r="Q187" s="94"/>
      <c r="R187" s="94"/>
      <c r="S187" s="94"/>
      <c r="T187" s="94"/>
      <c r="U187" s="94"/>
      <c r="V187" s="94"/>
      <c r="W187" s="94"/>
      <c r="X187" s="94"/>
      <c r="Y187" s="244"/>
      <c r="Z187" s="244"/>
      <c r="AA187" s="244"/>
      <c r="AB187" s="240"/>
      <c r="AC187" s="200">
        <f t="shared" si="71"/>
        <v>0</v>
      </c>
      <c r="AD187" s="195">
        <f t="shared" si="72"/>
        <v>0</v>
      </c>
      <c r="AE187" s="195">
        <f t="shared" si="73"/>
        <v>0</v>
      </c>
      <c r="AF187" s="195">
        <f t="shared" si="74"/>
        <v>0</v>
      </c>
      <c r="AG187" s="200">
        <f t="shared" si="75"/>
        <v>0</v>
      </c>
    </row>
    <row r="188" spans="1:33" ht="19.5" thickBot="1" x14ac:dyDescent="0.3">
      <c r="A188" s="34"/>
      <c r="B188" s="95"/>
      <c r="C188" s="17"/>
      <c r="D188" s="17"/>
      <c r="E188" s="17"/>
      <c r="F188" s="18"/>
      <c r="G188" s="24"/>
      <c r="H188" s="25"/>
      <c r="I188" s="24"/>
      <c r="J188" s="268"/>
      <c r="K188" s="269"/>
      <c r="L188" s="94"/>
      <c r="M188" s="94"/>
      <c r="N188" s="94"/>
      <c r="O188" s="94"/>
      <c r="P188" s="94"/>
      <c r="Q188" s="94"/>
      <c r="R188" s="94"/>
      <c r="S188" s="94"/>
      <c r="T188" s="94"/>
      <c r="U188" s="94"/>
      <c r="V188" s="94"/>
      <c r="W188" s="94"/>
      <c r="X188" s="94"/>
      <c r="Y188" s="244"/>
      <c r="Z188" s="244"/>
      <c r="AA188" s="244"/>
      <c r="AB188" s="240"/>
      <c r="AC188" s="200">
        <f t="shared" si="71"/>
        <v>0</v>
      </c>
      <c r="AD188" s="195">
        <f t="shared" si="72"/>
        <v>0</v>
      </c>
      <c r="AE188" s="195">
        <f t="shared" si="73"/>
        <v>0</v>
      </c>
      <c r="AF188" s="195">
        <f t="shared" si="74"/>
        <v>0</v>
      </c>
      <c r="AG188" s="200">
        <f t="shared" si="75"/>
        <v>0</v>
      </c>
    </row>
    <row r="189" spans="1:33" ht="19.5" thickBot="1" x14ac:dyDescent="0.3">
      <c r="A189" s="34"/>
      <c r="B189" s="95"/>
      <c r="C189" s="17"/>
      <c r="D189" s="17"/>
      <c r="E189" s="17"/>
      <c r="F189" s="18"/>
      <c r="G189" s="24"/>
      <c r="H189" s="25"/>
      <c r="I189" s="24"/>
      <c r="J189" s="268"/>
      <c r="K189" s="269"/>
      <c r="L189" s="94"/>
      <c r="M189" s="94"/>
      <c r="N189" s="94"/>
      <c r="O189" s="94"/>
      <c r="P189" s="94"/>
      <c r="Q189" s="94"/>
      <c r="R189" s="94"/>
      <c r="S189" s="94"/>
      <c r="T189" s="94"/>
      <c r="U189" s="94"/>
      <c r="V189" s="94"/>
      <c r="W189" s="94"/>
      <c r="X189" s="94"/>
      <c r="Y189" s="244"/>
      <c r="Z189" s="244"/>
      <c r="AA189" s="244"/>
      <c r="AB189" s="240"/>
      <c r="AC189" s="200">
        <f t="shared" si="71"/>
        <v>0</v>
      </c>
      <c r="AD189" s="195">
        <f t="shared" si="72"/>
        <v>0</v>
      </c>
      <c r="AE189" s="195">
        <f t="shared" si="73"/>
        <v>0</v>
      </c>
      <c r="AF189" s="195">
        <f t="shared" si="74"/>
        <v>0</v>
      </c>
      <c r="AG189" s="200">
        <f t="shared" si="75"/>
        <v>0</v>
      </c>
    </row>
    <row r="190" spans="1:33" ht="19.5" thickBot="1" x14ac:dyDescent="0.3">
      <c r="A190" s="34"/>
      <c r="B190" s="95"/>
      <c r="C190" s="17"/>
      <c r="D190" s="17"/>
      <c r="E190" s="17"/>
      <c r="F190" s="18"/>
      <c r="G190" s="24"/>
      <c r="H190" s="25"/>
      <c r="I190" s="24"/>
      <c r="J190" s="268"/>
      <c r="K190" s="269"/>
      <c r="L190" s="94"/>
      <c r="M190" s="94"/>
      <c r="N190" s="94"/>
      <c r="O190" s="94"/>
      <c r="P190" s="94"/>
      <c r="Q190" s="94"/>
      <c r="R190" s="94"/>
      <c r="S190" s="94"/>
      <c r="T190" s="94"/>
      <c r="U190" s="94"/>
      <c r="V190" s="94"/>
      <c r="W190" s="94"/>
      <c r="X190" s="94"/>
      <c r="Y190" s="244"/>
      <c r="Z190" s="244"/>
      <c r="AA190" s="244"/>
      <c r="AB190" s="240"/>
      <c r="AC190" s="200">
        <f t="shared" si="71"/>
        <v>0</v>
      </c>
      <c r="AD190" s="195">
        <f t="shared" si="72"/>
        <v>0</v>
      </c>
      <c r="AE190" s="195">
        <f t="shared" si="73"/>
        <v>0</v>
      </c>
      <c r="AF190" s="195">
        <f t="shared" si="74"/>
        <v>0</v>
      </c>
      <c r="AG190" s="200">
        <f t="shared" si="75"/>
        <v>0</v>
      </c>
    </row>
    <row r="191" spans="1:33" ht="19.5" thickBot="1" x14ac:dyDescent="0.3">
      <c r="A191" s="34"/>
      <c r="B191" s="95"/>
      <c r="C191" s="17"/>
      <c r="D191" s="17"/>
      <c r="E191" s="17"/>
      <c r="F191" s="18"/>
      <c r="G191" s="24"/>
      <c r="H191" s="25"/>
      <c r="I191" s="24"/>
      <c r="J191" s="268"/>
      <c r="K191" s="269"/>
      <c r="L191" s="94"/>
      <c r="M191" s="94"/>
      <c r="N191" s="94"/>
      <c r="O191" s="94"/>
      <c r="P191" s="94"/>
      <c r="Q191" s="94"/>
      <c r="R191" s="94"/>
      <c r="S191" s="94"/>
      <c r="T191" s="94"/>
      <c r="U191" s="94"/>
      <c r="V191" s="94"/>
      <c r="W191" s="94"/>
      <c r="X191" s="94"/>
      <c r="Y191" s="244"/>
      <c r="Z191" s="244"/>
      <c r="AA191" s="244"/>
      <c r="AB191" s="240"/>
      <c r="AC191" s="200">
        <f t="shared" si="71"/>
        <v>0</v>
      </c>
      <c r="AD191" s="195">
        <f t="shared" si="72"/>
        <v>0</v>
      </c>
      <c r="AE191" s="195">
        <f t="shared" si="73"/>
        <v>0</v>
      </c>
      <c r="AF191" s="195">
        <f t="shared" si="74"/>
        <v>0</v>
      </c>
      <c r="AG191" s="200">
        <f t="shared" si="75"/>
        <v>0</v>
      </c>
    </row>
    <row r="192" spans="1:33" ht="19.5" thickBot="1" x14ac:dyDescent="0.3">
      <c r="A192" s="34"/>
      <c r="B192" s="95"/>
      <c r="C192" s="17"/>
      <c r="D192" s="17"/>
      <c r="E192" s="17"/>
      <c r="F192" s="18"/>
      <c r="G192" s="24"/>
      <c r="H192" s="25"/>
      <c r="I192" s="24"/>
      <c r="J192" s="268"/>
      <c r="K192" s="269"/>
      <c r="L192" s="94"/>
      <c r="M192" s="94"/>
      <c r="N192" s="94"/>
      <c r="O192" s="94"/>
      <c r="P192" s="94"/>
      <c r="Q192" s="94"/>
      <c r="R192" s="94"/>
      <c r="S192" s="94"/>
      <c r="T192" s="94"/>
      <c r="U192" s="94"/>
      <c r="V192" s="94"/>
      <c r="W192" s="94"/>
      <c r="X192" s="94"/>
      <c r="Y192" s="244"/>
      <c r="Z192" s="244"/>
      <c r="AA192" s="244"/>
      <c r="AB192" s="240"/>
      <c r="AC192" s="200">
        <f t="shared" si="71"/>
        <v>0</v>
      </c>
      <c r="AD192" s="195">
        <f t="shared" si="72"/>
        <v>0</v>
      </c>
      <c r="AE192" s="195">
        <f t="shared" si="73"/>
        <v>0</v>
      </c>
      <c r="AF192" s="195">
        <f t="shared" si="74"/>
        <v>0</v>
      </c>
      <c r="AG192" s="200">
        <f t="shared" si="75"/>
        <v>0</v>
      </c>
    </row>
    <row r="193" spans="1:33" ht="19.5" thickBot="1" x14ac:dyDescent="0.3">
      <c r="A193" s="34"/>
      <c r="B193" s="95"/>
      <c r="C193" s="17"/>
      <c r="D193" s="17"/>
      <c r="E193" s="17"/>
      <c r="F193" s="18"/>
      <c r="G193" s="24"/>
      <c r="H193" s="25"/>
      <c r="I193" s="24"/>
      <c r="J193" s="268"/>
      <c r="K193" s="269"/>
      <c r="L193" s="94"/>
      <c r="M193" s="94"/>
      <c r="N193" s="94"/>
      <c r="O193" s="94"/>
      <c r="P193" s="94"/>
      <c r="Q193" s="94"/>
      <c r="R193" s="94"/>
      <c r="S193" s="94"/>
      <c r="T193" s="94"/>
      <c r="U193" s="94"/>
      <c r="V193" s="94"/>
      <c r="W193" s="94"/>
      <c r="X193" s="94"/>
      <c r="Y193" s="244"/>
      <c r="Z193" s="244"/>
      <c r="AA193" s="244"/>
      <c r="AB193" s="240"/>
      <c r="AC193" s="200">
        <f t="shared" si="71"/>
        <v>0</v>
      </c>
      <c r="AD193" s="195">
        <f t="shared" si="72"/>
        <v>0</v>
      </c>
      <c r="AE193" s="195">
        <f t="shared" si="73"/>
        <v>0</v>
      </c>
      <c r="AF193" s="195">
        <f t="shared" si="74"/>
        <v>0</v>
      </c>
      <c r="AG193" s="200">
        <f t="shared" si="75"/>
        <v>0</v>
      </c>
    </row>
    <row r="194" spans="1:33" ht="19.5" thickBot="1" x14ac:dyDescent="0.3">
      <c r="A194" s="34"/>
      <c r="B194" s="95"/>
      <c r="C194" s="17"/>
      <c r="D194" s="17"/>
      <c r="E194" s="17"/>
      <c r="F194" s="18"/>
      <c r="G194" s="24"/>
      <c r="H194" s="25"/>
      <c r="I194" s="24"/>
      <c r="J194" s="268"/>
      <c r="K194" s="269"/>
      <c r="L194" s="94"/>
      <c r="M194" s="94"/>
      <c r="N194" s="94"/>
      <c r="O194" s="94"/>
      <c r="P194" s="94"/>
      <c r="Q194" s="94"/>
      <c r="R194" s="94"/>
      <c r="S194" s="94"/>
      <c r="T194" s="94"/>
      <c r="U194" s="94"/>
      <c r="V194" s="94"/>
      <c r="W194" s="94"/>
      <c r="X194" s="94"/>
      <c r="Y194" s="244"/>
      <c r="Z194" s="244"/>
      <c r="AA194" s="244"/>
      <c r="AB194" s="240"/>
      <c r="AC194" s="200">
        <f t="shared" si="71"/>
        <v>0</v>
      </c>
      <c r="AD194" s="195">
        <f t="shared" si="72"/>
        <v>0</v>
      </c>
      <c r="AE194" s="195">
        <f t="shared" si="73"/>
        <v>0</v>
      </c>
      <c r="AF194" s="195">
        <f t="shared" si="74"/>
        <v>0</v>
      </c>
      <c r="AG194" s="200">
        <f t="shared" si="75"/>
        <v>0</v>
      </c>
    </row>
    <row r="195" spans="1:33" ht="19.5" thickBot="1" x14ac:dyDescent="0.3">
      <c r="A195" s="34"/>
      <c r="B195" s="95"/>
      <c r="C195" s="17"/>
      <c r="D195" s="17"/>
      <c r="E195" s="17"/>
      <c r="F195" s="18"/>
      <c r="G195" s="24"/>
      <c r="H195" s="25"/>
      <c r="I195" s="24"/>
      <c r="J195" s="268"/>
      <c r="K195" s="269"/>
      <c r="L195" s="94"/>
      <c r="M195" s="94"/>
      <c r="N195" s="94"/>
      <c r="O195" s="94"/>
      <c r="P195" s="94"/>
      <c r="Q195" s="94"/>
      <c r="R195" s="94"/>
      <c r="S195" s="94"/>
      <c r="T195" s="94"/>
      <c r="U195" s="94"/>
      <c r="V195" s="94"/>
      <c r="W195" s="94"/>
      <c r="X195" s="94"/>
      <c r="Y195" s="244"/>
      <c r="Z195" s="244"/>
      <c r="AA195" s="244"/>
      <c r="AB195" s="240"/>
      <c r="AC195" s="200">
        <f t="shared" si="71"/>
        <v>0</v>
      </c>
      <c r="AD195" s="195">
        <f t="shared" si="72"/>
        <v>0</v>
      </c>
      <c r="AE195" s="195">
        <f t="shared" si="73"/>
        <v>0</v>
      </c>
      <c r="AF195" s="195">
        <f t="shared" si="74"/>
        <v>0</v>
      </c>
      <c r="AG195" s="200">
        <f t="shared" si="75"/>
        <v>0</v>
      </c>
    </row>
    <row r="196" spans="1:33" ht="19.5" thickBot="1" x14ac:dyDescent="0.3">
      <c r="A196" s="34"/>
      <c r="B196" s="95"/>
      <c r="C196" s="17"/>
      <c r="D196" s="17"/>
      <c r="E196" s="17"/>
      <c r="F196" s="18"/>
      <c r="G196" s="24"/>
      <c r="H196" s="25"/>
      <c r="I196" s="24"/>
      <c r="J196" s="268"/>
      <c r="K196" s="269"/>
      <c r="L196" s="94"/>
      <c r="M196" s="94"/>
      <c r="N196" s="94"/>
      <c r="O196" s="94"/>
      <c r="P196" s="94"/>
      <c r="Q196" s="94"/>
      <c r="R196" s="94"/>
      <c r="S196" s="94"/>
      <c r="T196" s="94"/>
      <c r="U196" s="94"/>
      <c r="V196" s="94"/>
      <c r="W196" s="94"/>
      <c r="X196" s="94"/>
      <c r="Y196" s="244"/>
      <c r="Z196" s="244"/>
      <c r="AA196" s="244"/>
      <c r="AB196" s="240"/>
      <c r="AC196" s="200">
        <f t="shared" si="71"/>
        <v>0</v>
      </c>
      <c r="AD196" s="195">
        <f t="shared" si="72"/>
        <v>0</v>
      </c>
      <c r="AE196" s="195">
        <f t="shared" si="73"/>
        <v>0</v>
      </c>
      <c r="AF196" s="195">
        <f t="shared" si="74"/>
        <v>0</v>
      </c>
      <c r="AG196" s="200">
        <f t="shared" si="75"/>
        <v>0</v>
      </c>
    </row>
    <row r="197" spans="1:33" ht="19.5" thickBot="1" x14ac:dyDescent="0.3">
      <c r="A197" s="34"/>
      <c r="B197" s="95"/>
      <c r="C197" s="17"/>
      <c r="D197" s="17"/>
      <c r="E197" s="17"/>
      <c r="F197" s="18"/>
      <c r="G197" s="24"/>
      <c r="H197" s="25"/>
      <c r="I197" s="24"/>
      <c r="J197" s="268"/>
      <c r="K197" s="269"/>
      <c r="L197" s="94"/>
      <c r="M197" s="94"/>
      <c r="N197" s="94"/>
      <c r="O197" s="94"/>
      <c r="P197" s="94"/>
      <c r="Q197" s="94"/>
      <c r="R197" s="94"/>
      <c r="S197" s="94"/>
      <c r="T197" s="94"/>
      <c r="U197" s="94"/>
      <c r="V197" s="94"/>
      <c r="W197" s="94"/>
      <c r="X197" s="94"/>
      <c r="Y197" s="244"/>
      <c r="Z197" s="244"/>
      <c r="AA197" s="244"/>
      <c r="AB197" s="240"/>
      <c r="AC197" s="200">
        <f t="shared" si="71"/>
        <v>0</v>
      </c>
      <c r="AD197" s="195">
        <f t="shared" si="72"/>
        <v>0</v>
      </c>
      <c r="AE197" s="195">
        <f t="shared" si="73"/>
        <v>0</v>
      </c>
      <c r="AF197" s="195">
        <f t="shared" si="74"/>
        <v>0</v>
      </c>
      <c r="AG197" s="200">
        <f t="shared" si="75"/>
        <v>0</v>
      </c>
    </row>
    <row r="198" spans="1:33" ht="19.5" thickBot="1" x14ac:dyDescent="0.3">
      <c r="A198" s="34"/>
      <c r="B198" s="95"/>
      <c r="C198" s="17"/>
      <c r="D198" s="17"/>
      <c r="E198" s="17"/>
      <c r="F198" s="18"/>
      <c r="G198" s="24"/>
      <c r="H198" s="25"/>
      <c r="I198" s="24"/>
      <c r="J198" s="268"/>
      <c r="K198" s="269"/>
      <c r="L198" s="94"/>
      <c r="M198" s="94"/>
      <c r="N198" s="94"/>
      <c r="O198" s="94"/>
      <c r="P198" s="94"/>
      <c r="Q198" s="94"/>
      <c r="R198" s="94"/>
      <c r="S198" s="94"/>
      <c r="T198" s="94"/>
      <c r="U198" s="94"/>
      <c r="V198" s="94"/>
      <c r="W198" s="94"/>
      <c r="X198" s="94"/>
      <c r="Y198" s="244"/>
      <c r="Z198" s="244"/>
      <c r="AA198" s="244"/>
      <c r="AB198" s="240"/>
      <c r="AC198" s="200">
        <f t="shared" si="71"/>
        <v>0</v>
      </c>
      <c r="AD198" s="195">
        <f t="shared" si="72"/>
        <v>0</v>
      </c>
      <c r="AE198" s="195">
        <f t="shared" si="73"/>
        <v>0</v>
      </c>
      <c r="AF198" s="195">
        <f t="shared" si="74"/>
        <v>0</v>
      </c>
      <c r="AG198" s="200">
        <f t="shared" si="75"/>
        <v>0</v>
      </c>
    </row>
    <row r="199" spans="1:33" ht="19.5" thickBot="1" x14ac:dyDescent="0.3">
      <c r="A199" s="34"/>
      <c r="B199" s="95"/>
      <c r="C199" s="17"/>
      <c r="D199" s="17"/>
      <c r="E199" s="17"/>
      <c r="F199" s="18"/>
      <c r="G199" s="25"/>
      <c r="H199" s="25"/>
      <c r="I199" s="24"/>
      <c r="J199" s="268"/>
      <c r="K199" s="269"/>
      <c r="L199" s="94"/>
      <c r="M199" s="94"/>
      <c r="N199" s="94"/>
      <c r="O199" s="94"/>
      <c r="P199" s="94"/>
      <c r="Q199" s="94"/>
      <c r="R199" s="94"/>
      <c r="S199" s="94"/>
      <c r="T199" s="94"/>
      <c r="U199" s="94"/>
      <c r="V199" s="94"/>
      <c r="W199" s="94"/>
      <c r="X199" s="94"/>
      <c r="Y199" s="244"/>
      <c r="Z199" s="244"/>
      <c r="AA199" s="244"/>
      <c r="AB199" s="240"/>
      <c r="AC199" s="200">
        <f t="shared" si="71"/>
        <v>0</v>
      </c>
      <c r="AD199" s="195">
        <f t="shared" si="72"/>
        <v>0</v>
      </c>
      <c r="AE199" s="195">
        <f t="shared" si="73"/>
        <v>0</v>
      </c>
      <c r="AF199" s="195">
        <f t="shared" si="74"/>
        <v>0</v>
      </c>
      <c r="AG199" s="200">
        <f t="shared" si="75"/>
        <v>0</v>
      </c>
    </row>
    <row r="200" spans="1:33" ht="19.5" thickBot="1" x14ac:dyDescent="0.3">
      <c r="A200" s="34"/>
      <c r="B200" s="95"/>
      <c r="C200" s="17"/>
      <c r="D200" s="17"/>
      <c r="E200" s="17"/>
      <c r="F200" s="18"/>
      <c r="G200" s="24"/>
      <c r="H200" s="25"/>
      <c r="I200" s="24"/>
      <c r="J200" s="268"/>
      <c r="K200" s="269"/>
      <c r="L200" s="94"/>
      <c r="M200" s="94"/>
      <c r="N200" s="94"/>
      <c r="O200" s="94"/>
      <c r="P200" s="94"/>
      <c r="Q200" s="94"/>
      <c r="R200" s="94"/>
      <c r="S200" s="94"/>
      <c r="T200" s="94"/>
      <c r="U200" s="94"/>
      <c r="V200" s="94"/>
      <c r="W200" s="94"/>
      <c r="X200" s="94"/>
      <c r="Y200" s="244"/>
      <c r="Z200" s="244"/>
      <c r="AA200" s="244"/>
      <c r="AB200" s="240"/>
      <c r="AC200" s="200">
        <f t="shared" si="71"/>
        <v>0</v>
      </c>
      <c r="AD200" s="195">
        <f t="shared" si="72"/>
        <v>0</v>
      </c>
      <c r="AE200" s="195">
        <f t="shared" si="73"/>
        <v>0</v>
      </c>
      <c r="AF200" s="195">
        <f t="shared" si="74"/>
        <v>0</v>
      </c>
      <c r="AG200" s="200">
        <f t="shared" si="75"/>
        <v>0</v>
      </c>
    </row>
    <row r="201" spans="1:33" ht="19.5" thickBot="1" x14ac:dyDescent="0.3">
      <c r="A201" s="34"/>
      <c r="B201" s="95"/>
      <c r="C201" s="17"/>
      <c r="D201" s="17"/>
      <c r="E201" s="17"/>
      <c r="F201" s="18"/>
      <c r="G201" s="24"/>
      <c r="H201" s="25"/>
      <c r="I201" s="24"/>
      <c r="J201" s="268"/>
      <c r="K201" s="269"/>
      <c r="L201" s="94"/>
      <c r="M201" s="94"/>
      <c r="N201" s="94"/>
      <c r="O201" s="94"/>
      <c r="P201" s="94"/>
      <c r="Q201" s="94"/>
      <c r="R201" s="94"/>
      <c r="S201" s="94"/>
      <c r="T201" s="94"/>
      <c r="U201" s="94"/>
      <c r="V201" s="94"/>
      <c r="W201" s="94"/>
      <c r="X201" s="94"/>
      <c r="Y201" s="244"/>
      <c r="Z201" s="244"/>
      <c r="AA201" s="244"/>
      <c r="AB201" s="240"/>
      <c r="AC201" s="200">
        <f t="shared" si="71"/>
        <v>0</v>
      </c>
      <c r="AD201" s="195">
        <f t="shared" si="72"/>
        <v>0</v>
      </c>
      <c r="AE201" s="195">
        <f t="shared" si="73"/>
        <v>0</v>
      </c>
      <c r="AF201" s="195">
        <f t="shared" si="74"/>
        <v>0</v>
      </c>
      <c r="AG201" s="200">
        <f t="shared" si="75"/>
        <v>0</v>
      </c>
    </row>
    <row r="202" spans="1:33" ht="19.5" thickBot="1" x14ac:dyDescent="0.3">
      <c r="A202" s="34"/>
      <c r="B202" s="95"/>
      <c r="C202" s="17"/>
      <c r="D202" s="17"/>
      <c r="E202" s="17"/>
      <c r="F202" s="18"/>
      <c r="G202" s="24"/>
      <c r="H202" s="25"/>
      <c r="I202" s="25"/>
      <c r="J202" s="268"/>
      <c r="K202" s="269"/>
      <c r="L202" s="94"/>
      <c r="M202" s="94"/>
      <c r="N202" s="94"/>
      <c r="O202" s="94"/>
      <c r="P202" s="94"/>
      <c r="Q202" s="94"/>
      <c r="R202" s="94"/>
      <c r="S202" s="94"/>
      <c r="T202" s="94"/>
      <c r="U202" s="94"/>
      <c r="V202" s="94"/>
      <c r="W202" s="94"/>
      <c r="X202" s="94"/>
      <c r="Y202" s="244"/>
      <c r="Z202" s="244"/>
      <c r="AA202" s="244"/>
      <c r="AB202" s="240"/>
      <c r="AC202" s="200">
        <f t="shared" si="71"/>
        <v>0</v>
      </c>
      <c r="AD202" s="195">
        <f t="shared" si="72"/>
        <v>0</v>
      </c>
      <c r="AE202" s="195">
        <f t="shared" si="73"/>
        <v>0</v>
      </c>
      <c r="AF202" s="195">
        <f t="shared" si="74"/>
        <v>0</v>
      </c>
      <c r="AG202" s="200">
        <f t="shared" si="75"/>
        <v>0</v>
      </c>
    </row>
    <row r="203" spans="1:33" ht="19.5" thickBot="1" x14ac:dyDescent="0.3">
      <c r="A203" s="34"/>
      <c r="B203" s="95"/>
      <c r="C203" s="17"/>
      <c r="D203" s="17"/>
      <c r="E203" s="17"/>
      <c r="F203" s="18"/>
      <c r="G203" s="24"/>
      <c r="H203" s="25"/>
      <c r="I203" s="24"/>
      <c r="J203" s="268"/>
      <c r="K203" s="269"/>
      <c r="L203" s="94"/>
      <c r="M203" s="94"/>
      <c r="N203" s="94"/>
      <c r="O203" s="94"/>
      <c r="P203" s="94"/>
      <c r="Q203" s="94"/>
      <c r="R203" s="94"/>
      <c r="S203" s="94"/>
      <c r="T203" s="94"/>
      <c r="U203" s="94"/>
      <c r="V203" s="94"/>
      <c r="W203" s="94"/>
      <c r="X203" s="94"/>
      <c r="Y203" s="244"/>
      <c r="Z203" s="244"/>
      <c r="AA203" s="244"/>
      <c r="AB203" s="240"/>
      <c r="AC203" s="200">
        <f t="shared" si="71"/>
        <v>0</v>
      </c>
      <c r="AD203" s="195">
        <f t="shared" si="72"/>
        <v>0</v>
      </c>
      <c r="AE203" s="195">
        <f t="shared" si="73"/>
        <v>0</v>
      </c>
      <c r="AF203" s="195">
        <f t="shared" si="74"/>
        <v>0</v>
      </c>
      <c r="AG203" s="200">
        <f t="shared" si="75"/>
        <v>0</v>
      </c>
    </row>
    <row r="204" spans="1:33" ht="19.5" thickBot="1" x14ac:dyDescent="0.3">
      <c r="A204" s="34"/>
      <c r="B204" s="95"/>
      <c r="C204" s="17"/>
      <c r="D204" s="17"/>
      <c r="E204" s="17"/>
      <c r="F204" s="18"/>
      <c r="G204" s="24"/>
      <c r="H204" s="25"/>
      <c r="I204" s="24"/>
      <c r="J204" s="268"/>
      <c r="K204" s="269"/>
      <c r="L204" s="94"/>
      <c r="M204" s="94"/>
      <c r="N204" s="94"/>
      <c r="O204" s="94"/>
      <c r="P204" s="94"/>
      <c r="Q204" s="94"/>
      <c r="R204" s="94"/>
      <c r="S204" s="94"/>
      <c r="T204" s="94"/>
      <c r="U204" s="94"/>
      <c r="V204" s="94"/>
      <c r="W204" s="94"/>
      <c r="X204" s="94"/>
      <c r="Y204" s="244"/>
      <c r="Z204" s="244"/>
      <c r="AA204" s="244"/>
      <c r="AB204" s="240"/>
      <c r="AC204" s="200">
        <f t="shared" si="71"/>
        <v>0</v>
      </c>
      <c r="AD204" s="195">
        <f t="shared" si="72"/>
        <v>0</v>
      </c>
      <c r="AE204" s="195">
        <f t="shared" si="73"/>
        <v>0</v>
      </c>
      <c r="AF204" s="195">
        <f t="shared" si="74"/>
        <v>0</v>
      </c>
      <c r="AG204" s="200">
        <f t="shared" si="75"/>
        <v>0</v>
      </c>
    </row>
    <row r="205" spans="1:33" ht="19.5" thickBot="1" x14ac:dyDescent="0.3">
      <c r="A205" s="34"/>
      <c r="B205" s="95"/>
      <c r="C205" s="17"/>
      <c r="D205" s="17"/>
      <c r="E205" s="17"/>
      <c r="F205" s="18"/>
      <c r="G205" s="24"/>
      <c r="H205" s="25"/>
      <c r="I205" s="24"/>
      <c r="J205" s="268"/>
      <c r="K205" s="269"/>
      <c r="L205" s="94"/>
      <c r="M205" s="94"/>
      <c r="N205" s="94"/>
      <c r="O205" s="94"/>
      <c r="P205" s="94"/>
      <c r="Q205" s="94"/>
      <c r="R205" s="94"/>
      <c r="S205" s="94"/>
      <c r="T205" s="94"/>
      <c r="U205" s="94"/>
      <c r="V205" s="94"/>
      <c r="W205" s="94"/>
      <c r="X205" s="94"/>
      <c r="Y205" s="244"/>
      <c r="Z205" s="244"/>
      <c r="AA205" s="244"/>
      <c r="AB205" s="240"/>
      <c r="AC205" s="200">
        <f t="shared" si="71"/>
        <v>0</v>
      </c>
      <c r="AD205" s="195">
        <f t="shared" si="72"/>
        <v>0</v>
      </c>
      <c r="AE205" s="195">
        <f t="shared" si="73"/>
        <v>0</v>
      </c>
      <c r="AF205" s="195">
        <f t="shared" si="74"/>
        <v>0</v>
      </c>
      <c r="AG205" s="200">
        <f t="shared" si="75"/>
        <v>0</v>
      </c>
    </row>
    <row r="206" spans="1:33" ht="19.5" thickBot="1" x14ac:dyDescent="0.3">
      <c r="A206" s="34"/>
      <c r="B206" s="95"/>
      <c r="C206" s="17"/>
      <c r="D206" s="17"/>
      <c r="E206" s="17"/>
      <c r="F206" s="18"/>
      <c r="G206" s="24"/>
      <c r="H206" s="25"/>
      <c r="I206" s="24"/>
      <c r="J206" s="268"/>
      <c r="K206" s="269"/>
      <c r="L206" s="94"/>
      <c r="M206" s="94"/>
      <c r="N206" s="94"/>
      <c r="O206" s="94"/>
      <c r="P206" s="94"/>
      <c r="Q206" s="94"/>
      <c r="R206" s="94"/>
      <c r="S206" s="94"/>
      <c r="T206" s="94"/>
      <c r="U206" s="94"/>
      <c r="V206" s="94"/>
      <c r="W206" s="94"/>
      <c r="X206" s="94"/>
      <c r="Y206" s="244"/>
      <c r="Z206" s="244"/>
      <c r="AA206" s="244"/>
      <c r="AB206" s="240"/>
      <c r="AC206" s="200">
        <f t="shared" si="71"/>
        <v>0</v>
      </c>
      <c r="AD206" s="195">
        <f t="shared" si="72"/>
        <v>0</v>
      </c>
      <c r="AE206" s="195">
        <f t="shared" si="73"/>
        <v>0</v>
      </c>
      <c r="AF206" s="195">
        <f t="shared" si="74"/>
        <v>0</v>
      </c>
      <c r="AG206" s="200">
        <f t="shared" si="75"/>
        <v>0</v>
      </c>
    </row>
    <row r="207" spans="1:33" ht="19.5" thickBot="1" x14ac:dyDescent="0.3">
      <c r="A207" s="34"/>
      <c r="B207" s="95"/>
      <c r="C207" s="17"/>
      <c r="D207" s="17"/>
      <c r="E207" s="17"/>
      <c r="F207" s="18"/>
      <c r="G207" s="24"/>
      <c r="H207" s="25"/>
      <c r="I207" s="24"/>
      <c r="J207" s="268"/>
      <c r="K207" s="269"/>
      <c r="L207" s="94"/>
      <c r="M207" s="94"/>
      <c r="N207" s="94"/>
      <c r="O207" s="94"/>
      <c r="P207" s="94"/>
      <c r="Q207" s="94"/>
      <c r="R207" s="94"/>
      <c r="S207" s="94"/>
      <c r="T207" s="94"/>
      <c r="U207" s="94"/>
      <c r="V207" s="94"/>
      <c r="W207" s="94"/>
      <c r="X207" s="94"/>
      <c r="Y207" s="244"/>
      <c r="Z207" s="244"/>
      <c r="AA207" s="244"/>
      <c r="AB207" s="240"/>
      <c r="AC207" s="200">
        <f t="shared" si="71"/>
        <v>0</v>
      </c>
      <c r="AD207" s="195">
        <f t="shared" si="72"/>
        <v>0</v>
      </c>
      <c r="AE207" s="195">
        <f t="shared" si="73"/>
        <v>0</v>
      </c>
      <c r="AF207" s="195">
        <f t="shared" si="74"/>
        <v>0</v>
      </c>
      <c r="AG207" s="200">
        <f t="shared" si="75"/>
        <v>0</v>
      </c>
    </row>
    <row r="208" spans="1:33" ht="19.5" thickBot="1" x14ac:dyDescent="0.3">
      <c r="A208" s="34"/>
      <c r="B208" s="95"/>
      <c r="C208" s="17"/>
      <c r="D208" s="17"/>
      <c r="E208" s="17"/>
      <c r="F208" s="18"/>
      <c r="G208" s="24"/>
      <c r="H208" s="25"/>
      <c r="I208" s="24"/>
      <c r="J208" s="268"/>
      <c r="K208" s="269"/>
      <c r="L208" s="94"/>
      <c r="M208" s="94"/>
      <c r="N208" s="94"/>
      <c r="O208" s="94"/>
      <c r="P208" s="94"/>
      <c r="Q208" s="94"/>
      <c r="R208" s="94"/>
      <c r="S208" s="94"/>
      <c r="T208" s="94"/>
      <c r="U208" s="94"/>
      <c r="V208" s="94"/>
      <c r="W208" s="94"/>
      <c r="X208" s="94"/>
      <c r="Y208" s="244"/>
      <c r="Z208" s="244"/>
      <c r="AA208" s="244"/>
      <c r="AB208" s="240"/>
      <c r="AC208" s="200">
        <f t="shared" si="71"/>
        <v>0</v>
      </c>
      <c r="AD208" s="195">
        <f t="shared" si="72"/>
        <v>0</v>
      </c>
      <c r="AE208" s="195">
        <f t="shared" si="73"/>
        <v>0</v>
      </c>
      <c r="AF208" s="195">
        <f t="shared" si="74"/>
        <v>0</v>
      </c>
      <c r="AG208" s="200">
        <f t="shared" si="75"/>
        <v>0</v>
      </c>
    </row>
    <row r="209" spans="1:33" ht="19.5" thickBot="1" x14ac:dyDescent="0.3">
      <c r="A209" s="34"/>
      <c r="B209" s="95"/>
      <c r="C209" s="17"/>
      <c r="D209" s="17"/>
      <c r="E209" s="17"/>
      <c r="F209" s="18"/>
      <c r="G209" s="24"/>
      <c r="H209" s="25"/>
      <c r="I209" s="24"/>
      <c r="J209" s="268"/>
      <c r="K209" s="269"/>
      <c r="L209" s="94"/>
      <c r="M209" s="94"/>
      <c r="N209" s="94"/>
      <c r="O209" s="94"/>
      <c r="P209" s="94"/>
      <c r="Q209" s="94"/>
      <c r="R209" s="94"/>
      <c r="S209" s="94"/>
      <c r="T209" s="94"/>
      <c r="U209" s="94"/>
      <c r="V209" s="94"/>
      <c r="W209" s="94"/>
      <c r="X209" s="94"/>
      <c r="Y209" s="244"/>
      <c r="Z209" s="244"/>
      <c r="AA209" s="244"/>
      <c r="AB209" s="240"/>
      <c r="AC209" s="200">
        <f t="shared" si="71"/>
        <v>0</v>
      </c>
      <c r="AD209" s="195">
        <f t="shared" si="72"/>
        <v>0</v>
      </c>
      <c r="AE209" s="195">
        <f t="shared" si="73"/>
        <v>0</v>
      </c>
      <c r="AF209" s="195">
        <f t="shared" si="74"/>
        <v>0</v>
      </c>
      <c r="AG209" s="200">
        <f t="shared" si="75"/>
        <v>0</v>
      </c>
    </row>
    <row r="210" spans="1:33" ht="19.5" thickBot="1" x14ac:dyDescent="0.3">
      <c r="A210" s="34"/>
      <c r="B210" s="95"/>
      <c r="C210" s="17"/>
      <c r="D210" s="17"/>
      <c r="E210" s="17"/>
      <c r="F210" s="18"/>
      <c r="G210" s="24"/>
      <c r="H210" s="25"/>
      <c r="I210" s="24"/>
      <c r="J210" s="268"/>
      <c r="K210" s="269"/>
      <c r="L210" s="94"/>
      <c r="M210" s="94"/>
      <c r="N210" s="94"/>
      <c r="O210" s="94"/>
      <c r="P210" s="94"/>
      <c r="Q210" s="94"/>
      <c r="R210" s="94"/>
      <c r="S210" s="94"/>
      <c r="T210" s="94"/>
      <c r="U210" s="94"/>
      <c r="V210" s="94"/>
      <c r="W210" s="94"/>
      <c r="X210" s="94"/>
      <c r="Y210" s="244"/>
      <c r="Z210" s="244"/>
      <c r="AA210" s="244"/>
      <c r="AB210" s="240"/>
      <c r="AC210" s="200">
        <f t="shared" si="71"/>
        <v>0</v>
      </c>
      <c r="AD210" s="195">
        <f t="shared" si="72"/>
        <v>0</v>
      </c>
      <c r="AE210" s="195">
        <f t="shared" si="73"/>
        <v>0</v>
      </c>
      <c r="AF210" s="195">
        <f t="shared" si="74"/>
        <v>0</v>
      </c>
      <c r="AG210" s="200">
        <f t="shared" si="75"/>
        <v>0</v>
      </c>
    </row>
    <row r="211" spans="1:33" ht="19.5" thickBot="1" x14ac:dyDescent="0.3">
      <c r="A211" s="34"/>
      <c r="B211" s="95"/>
      <c r="C211" s="17"/>
      <c r="D211" s="17"/>
      <c r="E211" s="17"/>
      <c r="F211" s="18"/>
      <c r="G211" s="24"/>
      <c r="H211" s="25"/>
      <c r="I211" s="24"/>
      <c r="J211" s="268"/>
      <c r="K211" s="269"/>
      <c r="L211" s="94"/>
      <c r="M211" s="94"/>
      <c r="N211" s="94"/>
      <c r="O211" s="94"/>
      <c r="P211" s="94"/>
      <c r="Q211" s="94"/>
      <c r="R211" s="94"/>
      <c r="S211" s="94"/>
      <c r="T211" s="94"/>
      <c r="U211" s="94"/>
      <c r="V211" s="94"/>
      <c r="W211" s="94"/>
      <c r="X211" s="94"/>
      <c r="Y211" s="244"/>
      <c r="Z211" s="244"/>
      <c r="AA211" s="244"/>
      <c r="AB211" s="240"/>
      <c r="AC211" s="200">
        <f t="shared" si="71"/>
        <v>0</v>
      </c>
      <c r="AD211" s="195">
        <f t="shared" si="72"/>
        <v>0</v>
      </c>
      <c r="AE211" s="195">
        <f t="shared" si="73"/>
        <v>0</v>
      </c>
      <c r="AF211" s="195">
        <f t="shared" si="74"/>
        <v>0</v>
      </c>
      <c r="AG211" s="200">
        <f t="shared" si="75"/>
        <v>0</v>
      </c>
    </row>
    <row r="212" spans="1:33" ht="19.5" thickBot="1" x14ac:dyDescent="0.3">
      <c r="A212" s="34"/>
      <c r="B212" s="95"/>
      <c r="C212" s="17"/>
      <c r="D212" s="17"/>
      <c r="E212" s="17"/>
      <c r="F212" s="18"/>
      <c r="G212" s="24"/>
      <c r="H212" s="25"/>
      <c r="I212" s="24"/>
      <c r="J212" s="268"/>
      <c r="K212" s="269"/>
      <c r="L212" s="94"/>
      <c r="M212" s="94"/>
      <c r="N212" s="94"/>
      <c r="O212" s="94"/>
      <c r="P212" s="94"/>
      <c r="Q212" s="94"/>
      <c r="R212" s="94"/>
      <c r="S212" s="94"/>
      <c r="T212" s="94"/>
      <c r="U212" s="94"/>
      <c r="V212" s="94"/>
      <c r="W212" s="94"/>
      <c r="X212" s="94"/>
      <c r="Y212" s="244"/>
      <c r="Z212" s="244"/>
      <c r="AA212" s="244"/>
      <c r="AB212" s="240"/>
      <c r="AC212" s="200">
        <f t="shared" si="71"/>
        <v>0</v>
      </c>
      <c r="AD212" s="195">
        <f t="shared" si="72"/>
        <v>0</v>
      </c>
      <c r="AE212" s="195">
        <f t="shared" si="73"/>
        <v>0</v>
      </c>
      <c r="AF212" s="195">
        <f t="shared" si="74"/>
        <v>0</v>
      </c>
      <c r="AG212" s="200">
        <f t="shared" si="75"/>
        <v>0</v>
      </c>
    </row>
    <row r="213" spans="1:33" ht="19.5" thickBot="1" x14ac:dyDescent="0.3">
      <c r="A213" s="34"/>
      <c r="B213" s="95"/>
      <c r="C213" s="17"/>
      <c r="D213" s="17"/>
      <c r="E213" s="17"/>
      <c r="F213" s="18"/>
      <c r="G213" s="24"/>
      <c r="H213" s="25"/>
      <c r="I213" s="24"/>
      <c r="J213" s="268"/>
      <c r="K213" s="269"/>
      <c r="L213" s="94"/>
      <c r="M213" s="94"/>
      <c r="N213" s="94"/>
      <c r="O213" s="94"/>
      <c r="P213" s="94"/>
      <c r="Q213" s="94"/>
      <c r="R213" s="94"/>
      <c r="S213" s="94"/>
      <c r="T213" s="94"/>
      <c r="U213" s="94"/>
      <c r="V213" s="94"/>
      <c r="W213" s="94"/>
      <c r="X213" s="94"/>
      <c r="Y213" s="244"/>
      <c r="Z213" s="244"/>
      <c r="AA213" s="244"/>
      <c r="AB213" s="240"/>
      <c r="AC213" s="200">
        <f t="shared" si="71"/>
        <v>0</v>
      </c>
      <c r="AD213" s="195">
        <f t="shared" si="72"/>
        <v>0</v>
      </c>
      <c r="AE213" s="195">
        <f t="shared" si="73"/>
        <v>0</v>
      </c>
      <c r="AF213" s="195">
        <f t="shared" si="74"/>
        <v>0</v>
      </c>
      <c r="AG213" s="200">
        <f t="shared" si="75"/>
        <v>0</v>
      </c>
    </row>
    <row r="214" spans="1:33" ht="19.5" thickBot="1" x14ac:dyDescent="0.3">
      <c r="A214" s="34"/>
      <c r="B214" s="112"/>
      <c r="C214" s="17"/>
      <c r="D214" s="17"/>
      <c r="E214" s="17"/>
      <c r="F214" s="18"/>
      <c r="G214" s="24"/>
      <c r="H214" s="25"/>
      <c r="I214" s="24"/>
      <c r="J214" s="268"/>
      <c r="K214" s="269"/>
      <c r="L214" s="94"/>
      <c r="M214" s="94"/>
      <c r="N214" s="94"/>
      <c r="O214" s="94"/>
      <c r="P214" s="94"/>
      <c r="Q214" s="94"/>
      <c r="R214" s="94"/>
      <c r="S214" s="94"/>
      <c r="T214" s="94"/>
      <c r="U214" s="94"/>
      <c r="V214" s="94"/>
      <c r="W214" s="94"/>
      <c r="X214" s="94"/>
      <c r="Y214" s="244"/>
      <c r="Z214" s="244"/>
      <c r="AA214" s="244"/>
      <c r="AB214" s="240"/>
      <c r="AC214" s="200">
        <f t="shared" si="71"/>
        <v>0</v>
      </c>
      <c r="AD214" s="195">
        <f t="shared" si="72"/>
        <v>0</v>
      </c>
      <c r="AE214" s="195">
        <f t="shared" si="73"/>
        <v>0</v>
      </c>
      <c r="AF214" s="195">
        <f t="shared" si="74"/>
        <v>0</v>
      </c>
      <c r="AG214" s="200">
        <f t="shared" si="75"/>
        <v>0</v>
      </c>
    </row>
    <row r="215" spans="1:33" ht="19.5" thickBot="1" x14ac:dyDescent="0.3">
      <c r="A215" s="34"/>
      <c r="B215" s="112"/>
      <c r="C215" s="17"/>
      <c r="D215" s="17"/>
      <c r="E215" s="17"/>
      <c r="F215" s="18"/>
      <c r="G215" s="24"/>
      <c r="H215" s="25"/>
      <c r="I215" s="24"/>
      <c r="J215" s="268"/>
      <c r="K215" s="269"/>
      <c r="L215" s="94"/>
      <c r="M215" s="94"/>
      <c r="N215" s="94"/>
      <c r="O215" s="94"/>
      <c r="P215" s="94"/>
      <c r="Q215" s="94"/>
      <c r="R215" s="94"/>
      <c r="S215" s="94"/>
      <c r="T215" s="94"/>
      <c r="U215" s="94"/>
      <c r="V215" s="94"/>
      <c r="W215" s="94"/>
      <c r="X215" s="94"/>
      <c r="Y215" s="244"/>
      <c r="Z215" s="244"/>
      <c r="AA215" s="244"/>
      <c r="AB215" s="240"/>
      <c r="AC215" s="200">
        <f t="shared" si="71"/>
        <v>0</v>
      </c>
      <c r="AD215" s="195">
        <f t="shared" si="72"/>
        <v>0</v>
      </c>
      <c r="AE215" s="195">
        <f t="shared" si="73"/>
        <v>0</v>
      </c>
      <c r="AF215" s="195">
        <f t="shared" si="74"/>
        <v>0</v>
      </c>
      <c r="AG215" s="200">
        <f t="shared" si="75"/>
        <v>0</v>
      </c>
    </row>
    <row r="216" spans="1:33" ht="19.5" thickBot="1" x14ac:dyDescent="0.3">
      <c r="A216" s="34"/>
      <c r="B216" s="112"/>
      <c r="C216" s="17"/>
      <c r="D216" s="17"/>
      <c r="E216" s="17"/>
      <c r="F216" s="18"/>
      <c r="G216" s="24"/>
      <c r="H216" s="25"/>
      <c r="I216" s="24"/>
      <c r="J216" s="268"/>
      <c r="K216" s="269"/>
      <c r="L216" s="94"/>
      <c r="M216" s="94"/>
      <c r="N216" s="94"/>
      <c r="O216" s="94"/>
      <c r="P216" s="94"/>
      <c r="Q216" s="94"/>
      <c r="R216" s="94"/>
      <c r="S216" s="94"/>
      <c r="T216" s="94"/>
      <c r="U216" s="94"/>
      <c r="V216" s="94"/>
      <c r="W216" s="94"/>
      <c r="X216" s="94"/>
      <c r="Y216" s="244"/>
      <c r="Z216" s="244"/>
      <c r="AA216" s="244"/>
      <c r="AB216" s="240"/>
      <c r="AC216" s="200">
        <f t="shared" si="71"/>
        <v>0</v>
      </c>
      <c r="AD216" s="195">
        <f t="shared" si="72"/>
        <v>0</v>
      </c>
      <c r="AE216" s="195">
        <f t="shared" si="73"/>
        <v>0</v>
      </c>
      <c r="AF216" s="195">
        <f t="shared" si="74"/>
        <v>0</v>
      </c>
      <c r="AG216" s="200">
        <f t="shared" si="75"/>
        <v>0</v>
      </c>
    </row>
    <row r="217" spans="1:33" ht="15" customHeight="1" thickBot="1" x14ac:dyDescent="0.3">
      <c r="A217" s="34"/>
      <c r="B217" s="112"/>
      <c r="C217" s="17"/>
      <c r="D217" s="17"/>
      <c r="E217" s="17"/>
      <c r="F217" s="18"/>
      <c r="G217" s="24"/>
      <c r="H217" s="25"/>
      <c r="I217" s="24"/>
      <c r="J217" s="268"/>
      <c r="K217" s="269"/>
      <c r="L217" s="94"/>
      <c r="M217" s="94"/>
      <c r="N217" s="94"/>
      <c r="O217" s="94"/>
      <c r="P217" s="94"/>
      <c r="Q217" s="94"/>
      <c r="R217" s="94"/>
      <c r="S217" s="94"/>
      <c r="T217" s="94"/>
      <c r="U217" s="94"/>
      <c r="V217" s="94"/>
      <c r="W217" s="94"/>
      <c r="X217" s="94"/>
      <c r="Y217" s="244"/>
      <c r="Z217" s="244"/>
      <c r="AA217" s="244"/>
      <c r="AB217" s="240"/>
      <c r="AC217" s="200">
        <f t="shared" si="71"/>
        <v>0</v>
      </c>
      <c r="AD217" s="195">
        <f t="shared" si="72"/>
        <v>0</v>
      </c>
      <c r="AE217" s="195">
        <f t="shared" si="73"/>
        <v>0</v>
      </c>
      <c r="AF217" s="195">
        <f t="shared" si="74"/>
        <v>0</v>
      </c>
      <c r="AG217" s="200">
        <f t="shared" si="75"/>
        <v>0</v>
      </c>
    </row>
    <row r="218" spans="1:33" ht="19.5" thickBot="1" x14ac:dyDescent="0.3">
      <c r="A218" s="34"/>
      <c r="B218" s="112"/>
      <c r="C218" s="17"/>
      <c r="D218" s="17"/>
      <c r="E218" s="17"/>
      <c r="F218" s="18"/>
      <c r="G218" s="24"/>
      <c r="H218" s="25"/>
      <c r="I218" s="24"/>
      <c r="J218" s="268"/>
      <c r="K218" s="269"/>
      <c r="L218" s="94"/>
      <c r="M218" s="94"/>
      <c r="N218" s="94"/>
      <c r="O218" s="94"/>
      <c r="P218" s="94"/>
      <c r="Q218" s="94"/>
      <c r="R218" s="94"/>
      <c r="S218" s="94"/>
      <c r="T218" s="94"/>
      <c r="U218" s="94"/>
      <c r="V218" s="94"/>
      <c r="W218" s="94"/>
      <c r="X218" s="94"/>
      <c r="Y218" s="244"/>
      <c r="Z218" s="244"/>
      <c r="AA218" s="244"/>
      <c r="AB218" s="240"/>
      <c r="AC218" s="200">
        <f t="shared" si="71"/>
        <v>0</v>
      </c>
      <c r="AD218" s="195">
        <f t="shared" si="72"/>
        <v>0</v>
      </c>
      <c r="AE218" s="195">
        <f t="shared" si="73"/>
        <v>0</v>
      </c>
      <c r="AF218" s="195">
        <f t="shared" si="74"/>
        <v>0</v>
      </c>
      <c r="AG218" s="200">
        <f t="shared" si="75"/>
        <v>0</v>
      </c>
    </row>
    <row r="219" spans="1:33" ht="19.5" thickBot="1" x14ac:dyDescent="0.3">
      <c r="A219" s="34"/>
      <c r="B219" s="112"/>
      <c r="C219" s="17"/>
      <c r="D219" s="17"/>
      <c r="E219" s="17"/>
      <c r="F219" s="18"/>
      <c r="G219" s="24"/>
      <c r="H219" s="25"/>
      <c r="I219" s="24"/>
      <c r="J219" s="268"/>
      <c r="K219" s="269"/>
      <c r="L219" s="94"/>
      <c r="M219" s="94"/>
      <c r="N219" s="94"/>
      <c r="O219" s="94"/>
      <c r="P219" s="94"/>
      <c r="Q219" s="94"/>
      <c r="R219" s="94"/>
      <c r="S219" s="94"/>
      <c r="T219" s="94"/>
      <c r="U219" s="94"/>
      <c r="V219" s="94"/>
      <c r="W219" s="94"/>
      <c r="X219" s="94"/>
      <c r="Y219" s="244"/>
      <c r="Z219" s="244"/>
      <c r="AA219" s="244"/>
      <c r="AB219" s="240"/>
      <c r="AC219" s="200">
        <f t="shared" si="71"/>
        <v>0</v>
      </c>
      <c r="AD219" s="195">
        <f t="shared" si="72"/>
        <v>0</v>
      </c>
      <c r="AE219" s="195">
        <f t="shared" si="73"/>
        <v>0</v>
      </c>
      <c r="AF219" s="195">
        <f t="shared" si="74"/>
        <v>0</v>
      </c>
      <c r="AG219" s="200">
        <f t="shared" si="75"/>
        <v>0</v>
      </c>
    </row>
    <row r="220" spans="1:33" ht="19.5" thickBot="1" x14ac:dyDescent="0.3">
      <c r="A220" s="34"/>
      <c r="B220" s="112"/>
      <c r="C220" s="17"/>
      <c r="D220" s="17"/>
      <c r="E220" s="17"/>
      <c r="F220" s="18"/>
      <c r="G220" s="24"/>
      <c r="H220" s="25"/>
      <c r="I220" s="24"/>
      <c r="J220" s="268"/>
      <c r="K220" s="269"/>
      <c r="L220" s="94"/>
      <c r="M220" s="94"/>
      <c r="N220" s="94"/>
      <c r="O220" s="94"/>
      <c r="P220" s="94"/>
      <c r="Q220" s="94"/>
      <c r="R220" s="94"/>
      <c r="S220" s="94"/>
      <c r="T220" s="94"/>
      <c r="U220" s="94"/>
      <c r="V220" s="94"/>
      <c r="W220" s="94"/>
      <c r="X220" s="94"/>
      <c r="Y220" s="244"/>
      <c r="Z220" s="244"/>
      <c r="AA220" s="244"/>
      <c r="AB220" s="240"/>
      <c r="AC220" s="200">
        <f t="shared" si="71"/>
        <v>0</v>
      </c>
      <c r="AD220" s="195">
        <f t="shared" si="72"/>
        <v>0</v>
      </c>
      <c r="AE220" s="195">
        <f t="shared" si="73"/>
        <v>0</v>
      </c>
      <c r="AF220" s="195">
        <f t="shared" si="74"/>
        <v>0</v>
      </c>
      <c r="AG220" s="200">
        <f t="shared" si="75"/>
        <v>0</v>
      </c>
    </row>
    <row r="221" spans="1:33" ht="19.5" thickBot="1" x14ac:dyDescent="0.3">
      <c r="A221" s="34"/>
      <c r="B221" s="112"/>
      <c r="C221" s="17"/>
      <c r="D221" s="17"/>
      <c r="E221" s="17"/>
      <c r="F221" s="18"/>
      <c r="G221" s="24"/>
      <c r="H221" s="25"/>
      <c r="I221" s="24"/>
      <c r="J221" s="268"/>
      <c r="K221" s="269"/>
      <c r="L221" s="94"/>
      <c r="M221" s="94"/>
      <c r="N221" s="94"/>
      <c r="O221" s="94"/>
      <c r="P221" s="94"/>
      <c r="Q221" s="94"/>
      <c r="R221" s="94"/>
      <c r="S221" s="94"/>
      <c r="T221" s="94"/>
      <c r="U221" s="94"/>
      <c r="V221" s="94"/>
      <c r="W221" s="94"/>
      <c r="X221" s="94"/>
      <c r="Y221" s="244"/>
      <c r="Z221" s="244"/>
      <c r="AA221" s="244"/>
      <c r="AB221" s="240"/>
      <c r="AC221" s="200">
        <f t="shared" si="71"/>
        <v>0</v>
      </c>
      <c r="AD221" s="195">
        <f t="shared" si="72"/>
        <v>0</v>
      </c>
      <c r="AE221" s="195">
        <f t="shared" si="73"/>
        <v>0</v>
      </c>
      <c r="AF221" s="195">
        <f t="shared" si="74"/>
        <v>0</v>
      </c>
      <c r="AG221" s="200">
        <f t="shared" si="75"/>
        <v>0</v>
      </c>
    </row>
    <row r="222" spans="1:33" ht="19.5" thickBot="1" x14ac:dyDescent="0.3">
      <c r="A222" s="34"/>
      <c r="B222" s="112"/>
      <c r="C222" s="17"/>
      <c r="D222" s="17"/>
      <c r="E222" s="17"/>
      <c r="F222" s="18"/>
      <c r="G222" s="24"/>
      <c r="H222" s="25"/>
      <c r="I222" s="24"/>
      <c r="J222" s="268"/>
      <c r="K222" s="269"/>
      <c r="L222" s="94"/>
      <c r="M222" s="94"/>
      <c r="N222" s="94"/>
      <c r="O222" s="94"/>
      <c r="P222" s="94"/>
      <c r="Q222" s="94"/>
      <c r="R222" s="94"/>
      <c r="S222" s="94"/>
      <c r="T222" s="94"/>
      <c r="U222" s="94"/>
      <c r="V222" s="94"/>
      <c r="W222" s="94"/>
      <c r="X222" s="94"/>
      <c r="Y222" s="244"/>
      <c r="Z222" s="244"/>
      <c r="AA222" s="244"/>
      <c r="AB222" s="240"/>
      <c r="AC222" s="200">
        <f t="shared" si="71"/>
        <v>0</v>
      </c>
      <c r="AD222" s="195">
        <f t="shared" si="72"/>
        <v>0</v>
      </c>
      <c r="AE222" s="195">
        <f t="shared" si="73"/>
        <v>0</v>
      </c>
      <c r="AF222" s="195">
        <f t="shared" si="74"/>
        <v>0</v>
      </c>
      <c r="AG222" s="200">
        <f t="shared" si="75"/>
        <v>0</v>
      </c>
    </row>
    <row r="223" spans="1:33" ht="19.5" thickBot="1" x14ac:dyDescent="0.3">
      <c r="A223" s="34"/>
      <c r="B223" s="112"/>
      <c r="C223" s="17"/>
      <c r="D223" s="17"/>
      <c r="E223" s="17"/>
      <c r="F223" s="18"/>
      <c r="G223" s="24"/>
      <c r="H223" s="25"/>
      <c r="I223" s="24"/>
      <c r="J223" s="268"/>
      <c r="K223" s="269"/>
      <c r="L223" s="94"/>
      <c r="M223" s="94"/>
      <c r="N223" s="94"/>
      <c r="O223" s="94"/>
      <c r="P223" s="94"/>
      <c r="Q223" s="94"/>
      <c r="R223" s="94"/>
      <c r="S223" s="94"/>
      <c r="T223" s="94"/>
      <c r="U223" s="94"/>
      <c r="V223" s="94"/>
      <c r="W223" s="94"/>
      <c r="X223" s="94"/>
      <c r="Y223" s="244"/>
      <c r="Z223" s="244"/>
      <c r="AA223" s="244"/>
      <c r="AB223" s="240"/>
      <c r="AC223" s="200">
        <f t="shared" si="71"/>
        <v>0</v>
      </c>
      <c r="AD223" s="195">
        <f t="shared" si="72"/>
        <v>0</v>
      </c>
      <c r="AE223" s="195">
        <f t="shared" si="73"/>
        <v>0</v>
      </c>
      <c r="AF223" s="195">
        <f t="shared" si="74"/>
        <v>0</v>
      </c>
      <c r="AG223" s="200">
        <f t="shared" si="75"/>
        <v>0</v>
      </c>
    </row>
    <row r="224" spans="1:33" ht="19.5" thickBot="1" x14ac:dyDescent="0.3">
      <c r="A224" s="34"/>
      <c r="B224" s="112"/>
      <c r="C224" s="17"/>
      <c r="D224" s="17"/>
      <c r="E224" s="17"/>
      <c r="F224" s="18"/>
      <c r="G224" s="24"/>
      <c r="H224" s="25"/>
      <c r="I224" s="24"/>
      <c r="J224" s="268"/>
      <c r="K224" s="269"/>
      <c r="L224" s="94"/>
      <c r="M224" s="94"/>
      <c r="N224" s="94"/>
      <c r="O224" s="94"/>
      <c r="P224" s="94"/>
      <c r="Q224" s="94"/>
      <c r="R224" s="94"/>
      <c r="S224" s="94"/>
      <c r="T224" s="94"/>
      <c r="U224" s="94"/>
      <c r="V224" s="94"/>
      <c r="W224" s="94"/>
      <c r="X224" s="94"/>
      <c r="Y224" s="244"/>
      <c r="Z224" s="244"/>
      <c r="AA224" s="244"/>
      <c r="AB224" s="240"/>
      <c r="AC224" s="200">
        <f t="shared" si="71"/>
        <v>0</v>
      </c>
      <c r="AD224" s="195">
        <f t="shared" si="72"/>
        <v>0</v>
      </c>
      <c r="AE224" s="195">
        <f t="shared" si="73"/>
        <v>0</v>
      </c>
      <c r="AF224" s="195">
        <f t="shared" si="74"/>
        <v>0</v>
      </c>
      <c r="AG224" s="200">
        <f t="shared" si="75"/>
        <v>0</v>
      </c>
    </row>
    <row r="225" spans="1:39" ht="19.5" thickBot="1" x14ac:dyDescent="0.3">
      <c r="A225" s="34"/>
      <c r="B225" s="112"/>
      <c r="C225" s="17"/>
      <c r="D225" s="17"/>
      <c r="E225" s="17"/>
      <c r="F225" s="18"/>
      <c r="G225" s="24"/>
      <c r="H225" s="25"/>
      <c r="I225" s="24"/>
      <c r="J225" s="268"/>
      <c r="K225" s="269"/>
      <c r="L225" s="94"/>
      <c r="M225" s="94"/>
      <c r="N225" s="94"/>
      <c r="O225" s="94"/>
      <c r="P225" s="94"/>
      <c r="Q225" s="94"/>
      <c r="R225" s="94"/>
      <c r="S225" s="94"/>
      <c r="T225" s="94"/>
      <c r="U225" s="94"/>
      <c r="V225" s="94"/>
      <c r="W225" s="94"/>
      <c r="X225" s="94"/>
      <c r="Y225" s="244"/>
      <c r="Z225" s="244"/>
      <c r="AA225" s="244"/>
      <c r="AB225" s="240"/>
      <c r="AC225" s="200">
        <f t="shared" si="71"/>
        <v>0</v>
      </c>
      <c r="AD225" s="195">
        <f t="shared" si="72"/>
        <v>0</v>
      </c>
      <c r="AE225" s="195">
        <f t="shared" si="73"/>
        <v>0</v>
      </c>
      <c r="AF225" s="195">
        <f t="shared" si="74"/>
        <v>0</v>
      </c>
      <c r="AG225" s="200">
        <f t="shared" si="75"/>
        <v>0</v>
      </c>
    </row>
    <row r="226" spans="1:39" ht="19.5" thickBot="1" x14ac:dyDescent="0.3">
      <c r="A226" s="34"/>
      <c r="B226" s="112"/>
      <c r="C226" s="17"/>
      <c r="D226" s="17"/>
      <c r="E226" s="17"/>
      <c r="F226" s="18"/>
      <c r="G226" s="24"/>
      <c r="H226" s="25"/>
      <c r="I226" s="24"/>
      <c r="J226" s="268"/>
      <c r="K226" s="269"/>
      <c r="L226" s="94"/>
      <c r="M226" s="94"/>
      <c r="N226" s="94"/>
      <c r="O226" s="94"/>
      <c r="P226" s="94"/>
      <c r="Q226" s="94"/>
      <c r="R226" s="94"/>
      <c r="S226" s="94"/>
      <c r="T226" s="94"/>
      <c r="U226" s="94"/>
      <c r="V226" s="94"/>
      <c r="W226" s="94"/>
      <c r="X226" s="94"/>
      <c r="Y226" s="244"/>
      <c r="Z226" s="244"/>
      <c r="AA226" s="244"/>
      <c r="AB226" s="240"/>
      <c r="AC226" s="200">
        <f t="shared" si="71"/>
        <v>0</v>
      </c>
      <c r="AD226" s="195">
        <f t="shared" si="72"/>
        <v>0</v>
      </c>
      <c r="AE226" s="195">
        <f t="shared" si="73"/>
        <v>0</v>
      </c>
      <c r="AF226" s="195">
        <f t="shared" si="74"/>
        <v>0</v>
      </c>
      <c r="AG226" s="200">
        <f t="shared" si="75"/>
        <v>0</v>
      </c>
    </row>
    <row r="227" spans="1:39" ht="19.5" thickBot="1" x14ac:dyDescent="0.3">
      <c r="A227" s="34"/>
      <c r="B227" s="112"/>
      <c r="C227" s="17"/>
      <c r="D227" s="17"/>
      <c r="E227" s="17"/>
      <c r="F227" s="18"/>
      <c r="G227" s="24"/>
      <c r="H227" s="25"/>
      <c r="I227" s="24"/>
      <c r="J227" s="268"/>
      <c r="K227" s="269"/>
      <c r="L227" s="94"/>
      <c r="M227" s="94"/>
      <c r="N227" s="94"/>
      <c r="O227" s="94"/>
      <c r="P227" s="94"/>
      <c r="Q227" s="94"/>
      <c r="R227" s="94"/>
      <c r="S227" s="94"/>
      <c r="T227" s="94"/>
      <c r="U227" s="94"/>
      <c r="V227" s="94"/>
      <c r="W227" s="94"/>
      <c r="X227" s="94"/>
      <c r="Y227" s="244"/>
      <c r="Z227" s="244"/>
      <c r="AA227" s="244"/>
      <c r="AB227" s="240"/>
      <c r="AC227" s="200">
        <f t="shared" si="71"/>
        <v>0</v>
      </c>
      <c r="AD227" s="195">
        <f t="shared" si="72"/>
        <v>0</v>
      </c>
      <c r="AE227" s="195">
        <f t="shared" si="73"/>
        <v>0</v>
      </c>
      <c r="AF227" s="195">
        <f t="shared" si="74"/>
        <v>0</v>
      </c>
      <c r="AG227" s="200">
        <f t="shared" si="75"/>
        <v>0</v>
      </c>
    </row>
    <row r="228" spans="1:39" ht="19.5" thickBot="1" x14ac:dyDescent="0.3">
      <c r="A228" s="34"/>
      <c r="B228" s="21"/>
      <c r="C228" s="17"/>
      <c r="D228" s="17"/>
      <c r="E228" s="17"/>
      <c r="F228" s="18"/>
      <c r="G228" s="24"/>
      <c r="H228" s="25"/>
      <c r="I228" s="24"/>
      <c r="J228" s="268"/>
      <c r="K228" s="269"/>
      <c r="L228" s="94"/>
      <c r="M228" s="94"/>
      <c r="N228" s="94"/>
      <c r="O228" s="94"/>
      <c r="P228" s="94"/>
      <c r="Q228" s="94"/>
      <c r="R228" s="94"/>
      <c r="S228" s="94"/>
      <c r="T228" s="94"/>
      <c r="U228" s="94"/>
      <c r="V228" s="94"/>
      <c r="W228" s="94"/>
      <c r="X228" s="94"/>
      <c r="Y228" s="244"/>
      <c r="Z228" s="244"/>
      <c r="AA228" s="244"/>
      <c r="AB228" s="240"/>
      <c r="AC228" s="200">
        <f t="shared" si="71"/>
        <v>0</v>
      </c>
      <c r="AD228" s="195">
        <f t="shared" si="72"/>
        <v>0</v>
      </c>
      <c r="AE228" s="195">
        <f t="shared" si="73"/>
        <v>0</v>
      </c>
      <c r="AF228" s="195">
        <f t="shared" si="74"/>
        <v>0</v>
      </c>
      <c r="AG228" s="200">
        <f t="shared" si="75"/>
        <v>0</v>
      </c>
    </row>
    <row r="229" spans="1:39" ht="19.5" thickBot="1" x14ac:dyDescent="0.3">
      <c r="A229" s="34"/>
      <c r="B229" s="11"/>
      <c r="C229" s="17"/>
      <c r="D229" s="17"/>
      <c r="E229" s="17"/>
      <c r="F229" s="18"/>
      <c r="G229" s="24"/>
      <c r="H229" s="25"/>
      <c r="I229" s="24"/>
      <c r="J229" s="268"/>
      <c r="K229" s="269"/>
      <c r="L229" s="94"/>
      <c r="M229" s="94"/>
      <c r="N229" s="94"/>
      <c r="O229" s="94"/>
      <c r="P229" s="94"/>
      <c r="Q229" s="94"/>
      <c r="R229" s="94"/>
      <c r="S229" s="94"/>
      <c r="T229" s="94"/>
      <c r="U229" s="94"/>
      <c r="V229" s="94"/>
      <c r="W229" s="94"/>
      <c r="X229" s="94"/>
      <c r="Y229" s="244"/>
      <c r="Z229" s="244"/>
      <c r="AA229" s="244"/>
      <c r="AB229" s="240"/>
      <c r="AC229" s="200">
        <f t="shared" si="71"/>
        <v>0</v>
      </c>
      <c r="AD229" s="195">
        <f t="shared" si="72"/>
        <v>0</v>
      </c>
      <c r="AE229" s="195">
        <f t="shared" si="73"/>
        <v>0</v>
      </c>
      <c r="AF229" s="195">
        <f t="shared" si="74"/>
        <v>0</v>
      </c>
      <c r="AG229" s="200">
        <f t="shared" si="75"/>
        <v>0</v>
      </c>
    </row>
    <row r="230" spans="1:39" ht="19.5" thickBot="1" x14ac:dyDescent="0.3">
      <c r="A230" s="34"/>
      <c r="B230" s="11"/>
      <c r="C230" s="17"/>
      <c r="D230" s="17"/>
      <c r="E230" s="17"/>
      <c r="F230" s="18"/>
      <c r="G230" s="24"/>
      <c r="H230" s="25"/>
      <c r="I230" s="24"/>
      <c r="J230" s="268"/>
      <c r="K230" s="269"/>
      <c r="L230" s="94"/>
      <c r="M230" s="94"/>
      <c r="N230" s="94"/>
      <c r="O230" s="94"/>
      <c r="P230" s="94"/>
      <c r="Q230" s="94"/>
      <c r="R230" s="94"/>
      <c r="S230" s="94"/>
      <c r="T230" s="94"/>
      <c r="U230" s="94"/>
      <c r="V230" s="94"/>
      <c r="W230" s="94"/>
      <c r="X230" s="94"/>
      <c r="Y230" s="244"/>
      <c r="Z230" s="244"/>
      <c r="AA230" s="244"/>
      <c r="AB230" s="240"/>
      <c r="AC230" s="200">
        <f t="shared" si="71"/>
        <v>0</v>
      </c>
      <c r="AD230" s="195">
        <f t="shared" si="72"/>
        <v>0</v>
      </c>
      <c r="AE230" s="195">
        <f t="shared" si="73"/>
        <v>0</v>
      </c>
      <c r="AF230" s="195">
        <f t="shared" si="74"/>
        <v>0</v>
      </c>
      <c r="AG230" s="200">
        <f t="shared" si="75"/>
        <v>0</v>
      </c>
    </row>
    <row r="231" spans="1:39" ht="19.5" thickBot="1" x14ac:dyDescent="0.3">
      <c r="A231" s="34"/>
      <c r="B231" s="11"/>
      <c r="C231" s="17"/>
      <c r="D231" s="17"/>
      <c r="E231" s="17"/>
      <c r="F231" s="18"/>
      <c r="G231" s="24"/>
      <c r="H231" s="25"/>
      <c r="I231" s="24"/>
      <c r="J231" s="268"/>
      <c r="K231" s="269"/>
      <c r="L231" s="94"/>
      <c r="M231" s="94"/>
      <c r="N231" s="94"/>
      <c r="O231" s="94"/>
      <c r="P231" s="94"/>
      <c r="Q231" s="94"/>
      <c r="R231" s="94"/>
      <c r="S231" s="94"/>
      <c r="T231" s="94"/>
      <c r="U231" s="94"/>
      <c r="V231" s="94"/>
      <c r="W231" s="94"/>
      <c r="X231" s="94"/>
      <c r="Y231" s="244"/>
      <c r="Z231" s="244"/>
      <c r="AA231" s="244"/>
      <c r="AB231" s="240"/>
      <c r="AC231" s="200">
        <f t="shared" si="71"/>
        <v>0</v>
      </c>
      <c r="AD231" s="195">
        <f t="shared" si="72"/>
        <v>0</v>
      </c>
      <c r="AE231" s="195">
        <f t="shared" si="73"/>
        <v>0</v>
      </c>
      <c r="AF231" s="195">
        <f t="shared" si="74"/>
        <v>0</v>
      </c>
      <c r="AG231" s="200">
        <f t="shared" si="75"/>
        <v>0</v>
      </c>
    </row>
    <row r="232" spans="1:39" ht="19.5" thickBot="1" x14ac:dyDescent="0.3">
      <c r="A232" s="34"/>
      <c r="B232" s="11"/>
      <c r="C232" s="17"/>
      <c r="D232" s="17"/>
      <c r="E232" s="17"/>
      <c r="F232" s="18"/>
      <c r="G232" s="24"/>
      <c r="H232" s="25"/>
      <c r="I232" s="24"/>
      <c r="J232" s="268"/>
      <c r="K232" s="269"/>
      <c r="L232" s="94"/>
      <c r="M232" s="94"/>
      <c r="N232" s="94"/>
      <c r="O232" s="94"/>
      <c r="P232" s="94"/>
      <c r="Q232" s="94"/>
      <c r="R232" s="94"/>
      <c r="S232" s="94"/>
      <c r="T232" s="94"/>
      <c r="U232" s="94"/>
      <c r="V232" s="94"/>
      <c r="W232" s="94"/>
      <c r="X232" s="94"/>
      <c r="Y232" s="244"/>
      <c r="Z232" s="244"/>
      <c r="AA232" s="244"/>
      <c r="AB232" s="240"/>
      <c r="AC232" s="200">
        <f t="shared" si="71"/>
        <v>0</v>
      </c>
      <c r="AD232" s="195">
        <f t="shared" si="72"/>
        <v>0</v>
      </c>
      <c r="AE232" s="195">
        <f t="shared" si="73"/>
        <v>0</v>
      </c>
      <c r="AF232" s="195">
        <f t="shared" si="74"/>
        <v>0</v>
      </c>
      <c r="AG232" s="200">
        <f t="shared" si="75"/>
        <v>0</v>
      </c>
    </row>
    <row r="233" spans="1:39" ht="19.5" thickBot="1" x14ac:dyDescent="0.3">
      <c r="A233" s="27"/>
      <c r="B233" s="12"/>
      <c r="C233" s="19"/>
      <c r="D233" s="19"/>
      <c r="E233" s="19"/>
      <c r="F233" s="20"/>
      <c r="G233" s="188"/>
      <c r="H233" s="189"/>
      <c r="I233" s="188"/>
      <c r="J233" s="270"/>
      <c r="K233" s="271"/>
      <c r="L233" s="94"/>
      <c r="M233" s="94"/>
      <c r="N233" s="94"/>
      <c r="O233" s="94"/>
      <c r="P233" s="94"/>
      <c r="Q233" s="94"/>
      <c r="R233" s="94"/>
      <c r="S233" s="94"/>
      <c r="T233" s="94"/>
      <c r="U233" s="94"/>
      <c r="V233" s="94"/>
      <c r="W233" s="94"/>
      <c r="X233" s="94"/>
      <c r="Y233" s="244"/>
      <c r="Z233" s="244"/>
      <c r="AA233" s="244"/>
      <c r="AB233" s="240"/>
      <c r="AC233" s="200">
        <f t="shared" si="71"/>
        <v>0</v>
      </c>
      <c r="AD233" s="195">
        <f t="shared" si="72"/>
        <v>0</v>
      </c>
      <c r="AE233" s="195">
        <f t="shared" si="73"/>
        <v>0</v>
      </c>
      <c r="AF233" s="195">
        <f t="shared" si="74"/>
        <v>0</v>
      </c>
      <c r="AG233" s="200">
        <f t="shared" si="75"/>
        <v>0</v>
      </c>
    </row>
    <row r="234" spans="1:39" ht="15.75" thickTop="1" x14ac:dyDescent="0.25">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45"/>
      <c r="Z234" s="245"/>
      <c r="AA234" s="245"/>
      <c r="AB234" s="194"/>
      <c r="AC234" s="238">
        <f>SUM(AC173:AC233)</f>
        <v>0</v>
      </c>
      <c r="AD234" s="238">
        <f t="shared" ref="AD234:AG234" si="76">SUM(AD173:AD233)</f>
        <v>0</v>
      </c>
      <c r="AE234" s="238">
        <f t="shared" si="76"/>
        <v>0</v>
      </c>
      <c r="AF234" s="238">
        <f t="shared" si="76"/>
        <v>0</v>
      </c>
      <c r="AG234" s="238">
        <f t="shared" si="76"/>
        <v>0</v>
      </c>
    </row>
    <row r="235" spans="1:39" x14ac:dyDescent="0.25">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45"/>
      <c r="Z235" s="245"/>
      <c r="AA235" s="245"/>
      <c r="AB235" s="240"/>
      <c r="AC235" s="240"/>
      <c r="AD235" s="209"/>
      <c r="AE235" s="224"/>
      <c r="AF235" s="224"/>
      <c r="AG235" s="224"/>
      <c r="AH235" s="209"/>
      <c r="AI235" s="224"/>
    </row>
    <row r="236" spans="1:39" x14ac:dyDescent="0.25">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45"/>
      <c r="Z236" s="245"/>
      <c r="AA236" s="245"/>
      <c r="AB236" s="240"/>
      <c r="AC236" s="240"/>
      <c r="AD236" s="209"/>
      <c r="AE236" s="224"/>
      <c r="AF236" s="224"/>
      <c r="AG236" s="224"/>
      <c r="AH236" s="209"/>
      <c r="AI236" s="224"/>
    </row>
    <row r="237" spans="1:39" x14ac:dyDescent="0.25">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45"/>
      <c r="Z237" s="245"/>
      <c r="AA237" s="245"/>
      <c r="AB237" s="244"/>
      <c r="AC237" s="244"/>
      <c r="AD237" s="246"/>
      <c r="AE237" s="247"/>
      <c r="AF237" s="247"/>
      <c r="AG237" s="247"/>
      <c r="AH237" s="246"/>
      <c r="AI237" s="247"/>
      <c r="AJ237" s="242"/>
      <c r="AK237" s="242"/>
      <c r="AL237" s="242"/>
      <c r="AM237" s="242"/>
    </row>
    <row r="238" spans="1:39" x14ac:dyDescent="0.25">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45"/>
      <c r="Z238" s="245"/>
      <c r="AA238" s="245"/>
      <c r="AB238" s="244"/>
      <c r="AC238" s="244"/>
      <c r="AD238" s="246"/>
      <c r="AE238" s="247"/>
      <c r="AF238" s="247"/>
      <c r="AG238" s="247"/>
      <c r="AH238" s="246"/>
      <c r="AI238" s="247"/>
      <c r="AJ238" s="242"/>
      <c r="AK238" s="242"/>
      <c r="AL238" s="242"/>
      <c r="AM238" s="242"/>
    </row>
    <row r="239" spans="1:39" x14ac:dyDescent="0.25">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45"/>
      <c r="Z239" s="245"/>
      <c r="AA239" s="245"/>
      <c r="AB239" s="244"/>
      <c r="AC239" s="244"/>
      <c r="AD239" s="246"/>
      <c r="AE239" s="247"/>
      <c r="AF239" s="247"/>
      <c r="AG239" s="247"/>
      <c r="AH239" s="246"/>
      <c r="AI239" s="247"/>
      <c r="AJ239" s="242"/>
      <c r="AK239" s="242"/>
      <c r="AL239" s="242"/>
      <c r="AM239" s="242"/>
    </row>
    <row r="240" spans="1:39" x14ac:dyDescent="0.25">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45"/>
      <c r="Z240" s="245"/>
      <c r="AA240" s="245"/>
      <c r="AB240" s="244"/>
      <c r="AC240" s="244"/>
      <c r="AD240" s="246"/>
      <c r="AE240" s="247"/>
      <c r="AF240" s="247"/>
      <c r="AG240" s="247"/>
      <c r="AH240" s="246"/>
      <c r="AI240" s="247"/>
      <c r="AJ240" s="242"/>
      <c r="AK240" s="242"/>
      <c r="AL240" s="242"/>
      <c r="AM240" s="242"/>
    </row>
    <row r="241" spans="1:39" x14ac:dyDescent="0.25">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45"/>
      <c r="Z241" s="245"/>
      <c r="AA241" s="245"/>
      <c r="AB241" s="244"/>
      <c r="AC241" s="244"/>
      <c r="AD241" s="246"/>
      <c r="AE241" s="247"/>
      <c r="AF241" s="247"/>
      <c r="AG241" s="247"/>
      <c r="AH241" s="246"/>
      <c r="AI241" s="247"/>
      <c r="AJ241" s="242"/>
      <c r="AK241" s="242"/>
      <c r="AL241" s="242"/>
      <c r="AM241" s="242"/>
    </row>
    <row r="242" spans="1:39" x14ac:dyDescent="0.25">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45"/>
      <c r="Z242" s="245"/>
      <c r="AA242" s="245"/>
      <c r="AB242" s="244"/>
      <c r="AC242" s="244"/>
      <c r="AD242" s="246"/>
      <c r="AE242" s="247"/>
      <c r="AF242" s="247"/>
      <c r="AG242" s="247"/>
      <c r="AH242" s="246"/>
      <c r="AI242" s="247"/>
      <c r="AJ242" s="242"/>
      <c r="AK242" s="242"/>
      <c r="AL242" s="242"/>
      <c r="AM242" s="242"/>
    </row>
    <row r="243" spans="1:39" x14ac:dyDescent="0.25">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45"/>
      <c r="Z243" s="245"/>
      <c r="AA243" s="245"/>
      <c r="AB243" s="244"/>
      <c r="AC243" s="244"/>
      <c r="AD243" s="246"/>
      <c r="AE243" s="247"/>
      <c r="AF243" s="247"/>
      <c r="AG243" s="247"/>
      <c r="AH243" s="246"/>
      <c r="AI243" s="247"/>
      <c r="AJ243" s="242"/>
      <c r="AK243" s="242"/>
      <c r="AL243" s="242"/>
      <c r="AM243" s="242"/>
    </row>
    <row r="244" spans="1:39" x14ac:dyDescent="0.25">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45"/>
      <c r="Z244" s="245"/>
      <c r="AA244" s="245"/>
      <c r="AB244" s="244"/>
      <c r="AC244" s="244"/>
      <c r="AD244" s="246"/>
      <c r="AE244" s="247"/>
      <c r="AF244" s="247"/>
      <c r="AG244" s="247"/>
      <c r="AH244" s="246"/>
      <c r="AI244" s="247"/>
      <c r="AJ244" s="242"/>
      <c r="AK244" s="242"/>
      <c r="AL244" s="242"/>
      <c r="AM244" s="242"/>
    </row>
    <row r="245" spans="1:39" x14ac:dyDescent="0.25">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45"/>
      <c r="Z245" s="245"/>
      <c r="AA245" s="245"/>
      <c r="AB245" s="244"/>
      <c r="AC245" s="244"/>
      <c r="AD245" s="246"/>
      <c r="AE245" s="247"/>
      <c r="AF245" s="247"/>
      <c r="AG245" s="247"/>
      <c r="AH245" s="246"/>
      <c r="AI245" s="247"/>
      <c r="AJ245" s="242"/>
      <c r="AK245" s="242"/>
      <c r="AL245" s="242"/>
      <c r="AM245" s="242"/>
    </row>
    <row r="246" spans="1:39" x14ac:dyDescent="0.25">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45"/>
      <c r="Z246" s="245"/>
      <c r="AA246" s="245"/>
      <c r="AB246" s="244"/>
      <c r="AC246" s="244"/>
      <c r="AD246" s="246"/>
      <c r="AE246" s="247"/>
      <c r="AF246" s="247"/>
      <c r="AG246" s="247"/>
      <c r="AH246" s="246"/>
      <c r="AI246" s="247"/>
      <c r="AJ246" s="242"/>
      <c r="AK246" s="242"/>
      <c r="AL246" s="242"/>
      <c r="AM246" s="242"/>
    </row>
    <row r="247" spans="1:39" x14ac:dyDescent="0.25">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45"/>
      <c r="Z247" s="245"/>
      <c r="AA247" s="245"/>
      <c r="AB247" s="244"/>
      <c r="AC247" s="244"/>
      <c r="AD247" s="246"/>
      <c r="AE247" s="247"/>
      <c r="AF247" s="247"/>
      <c r="AG247" s="247"/>
      <c r="AH247" s="246"/>
      <c r="AI247" s="247"/>
      <c r="AJ247" s="242"/>
      <c r="AK247" s="242"/>
      <c r="AL247" s="242"/>
      <c r="AM247" s="242"/>
    </row>
    <row r="248" spans="1:39" x14ac:dyDescent="0.25">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45"/>
      <c r="Z248" s="245"/>
      <c r="AA248" s="245"/>
      <c r="AB248" s="244"/>
      <c r="AC248" s="244"/>
      <c r="AD248" s="246"/>
      <c r="AE248" s="247"/>
      <c r="AF248" s="247"/>
      <c r="AG248" s="247"/>
      <c r="AH248" s="246"/>
      <c r="AI248" s="247"/>
      <c r="AJ248" s="242"/>
      <c r="AK248" s="242"/>
      <c r="AL248" s="242"/>
      <c r="AM248" s="242"/>
    </row>
    <row r="249" spans="1:39" x14ac:dyDescent="0.25">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45"/>
      <c r="Z249" s="245"/>
      <c r="AA249" s="245"/>
      <c r="AB249" s="244"/>
      <c r="AC249" s="244"/>
      <c r="AD249" s="246"/>
      <c r="AE249" s="247"/>
      <c r="AF249" s="247"/>
      <c r="AG249" s="247"/>
      <c r="AH249" s="246"/>
      <c r="AI249" s="247"/>
      <c r="AJ249" s="242"/>
      <c r="AK249" s="242"/>
      <c r="AL249" s="242"/>
      <c r="AM249" s="242"/>
    </row>
    <row r="250" spans="1:39" x14ac:dyDescent="0.25">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45"/>
      <c r="Z250" s="245"/>
      <c r="AA250" s="245"/>
      <c r="AB250" s="245"/>
      <c r="AC250" s="242"/>
      <c r="AD250" s="246"/>
      <c r="AE250" s="246"/>
      <c r="AF250" s="246"/>
      <c r="AG250" s="246"/>
      <c r="AH250" s="246"/>
      <c r="AI250" s="247"/>
      <c r="AJ250" s="242"/>
      <c r="AK250" s="242"/>
      <c r="AL250" s="242"/>
      <c r="AM250" s="242"/>
    </row>
    <row r="251" spans="1:39" x14ac:dyDescent="0.25">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45"/>
      <c r="Z251" s="245"/>
      <c r="AA251" s="245"/>
      <c r="AB251" s="245"/>
      <c r="AC251" s="242"/>
      <c r="AD251" s="242"/>
      <c r="AE251" s="242"/>
      <c r="AF251" s="242"/>
      <c r="AG251" s="242"/>
      <c r="AH251" s="242"/>
      <c r="AI251" s="242"/>
      <c r="AJ251" s="242"/>
      <c r="AK251" s="242"/>
      <c r="AL251" s="242"/>
      <c r="AM251" s="242"/>
    </row>
    <row r="252" spans="1:39" x14ac:dyDescent="0.25">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45"/>
      <c r="Z252" s="245"/>
      <c r="AA252" s="245"/>
      <c r="AB252" s="245"/>
      <c r="AC252" s="242"/>
      <c r="AD252" s="242"/>
      <c r="AE252" s="242"/>
      <c r="AF252" s="242"/>
      <c r="AG252" s="242"/>
      <c r="AH252" s="242"/>
      <c r="AI252" s="242"/>
      <c r="AJ252" s="242"/>
      <c r="AK252" s="242"/>
      <c r="AL252" s="242"/>
      <c r="AM252" s="242"/>
    </row>
    <row r="253" spans="1:39" x14ac:dyDescent="0.25">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45"/>
      <c r="Z253" s="245"/>
      <c r="AA253" s="245"/>
      <c r="AB253" s="245"/>
      <c r="AC253" s="242"/>
      <c r="AD253" s="242"/>
      <c r="AE253" s="242"/>
      <c r="AF253" s="242"/>
      <c r="AG253" s="242"/>
      <c r="AH253" s="242"/>
      <c r="AI253" s="242"/>
      <c r="AJ253" s="242"/>
      <c r="AK253" s="242"/>
      <c r="AL253" s="242"/>
      <c r="AM253" s="242"/>
    </row>
    <row r="254" spans="1:39" x14ac:dyDescent="0.25">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45"/>
      <c r="Z254" s="245"/>
      <c r="AA254" s="245"/>
      <c r="AB254" s="245"/>
      <c r="AC254" s="242"/>
      <c r="AD254" s="242"/>
      <c r="AE254" s="242"/>
      <c r="AF254" s="242"/>
      <c r="AG254" s="242"/>
      <c r="AH254" s="242"/>
      <c r="AI254" s="242"/>
      <c r="AJ254" s="242"/>
      <c r="AK254" s="242"/>
      <c r="AL254" s="242"/>
      <c r="AM254" s="242"/>
    </row>
    <row r="255" spans="1:39" x14ac:dyDescent="0.25">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45"/>
      <c r="Z255" s="245"/>
      <c r="AA255" s="245"/>
      <c r="AB255" s="245"/>
      <c r="AC255" s="242"/>
      <c r="AD255" s="242"/>
      <c r="AE255" s="242"/>
      <c r="AF255" s="242"/>
      <c r="AG255" s="242"/>
      <c r="AH255" s="242"/>
      <c r="AI255" s="242"/>
      <c r="AJ255" s="242"/>
      <c r="AK255" s="242"/>
      <c r="AL255" s="242"/>
      <c r="AM255" s="242"/>
    </row>
    <row r="256" spans="1:39" x14ac:dyDescent="0.25">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45"/>
      <c r="Z256" s="245"/>
      <c r="AA256" s="245"/>
      <c r="AB256" s="245"/>
      <c r="AC256" s="242"/>
      <c r="AD256" s="242"/>
      <c r="AE256" s="242"/>
      <c r="AF256" s="242"/>
      <c r="AG256" s="242"/>
      <c r="AH256" s="242"/>
      <c r="AI256" s="242"/>
      <c r="AJ256" s="242"/>
      <c r="AK256" s="242"/>
      <c r="AL256" s="242"/>
      <c r="AM256" s="242"/>
    </row>
    <row r="257" spans="1:39" x14ac:dyDescent="0.25">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45"/>
      <c r="Z257" s="245"/>
      <c r="AA257" s="245"/>
      <c r="AB257" s="245"/>
      <c r="AC257" s="242"/>
      <c r="AD257" s="242"/>
      <c r="AE257" s="242"/>
      <c r="AF257" s="242"/>
      <c r="AG257" s="242"/>
      <c r="AH257" s="242"/>
      <c r="AI257" s="242"/>
      <c r="AJ257" s="242"/>
      <c r="AK257" s="242"/>
      <c r="AL257" s="242"/>
      <c r="AM257" s="242"/>
    </row>
    <row r="258" spans="1:39" x14ac:dyDescent="0.25">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45"/>
      <c r="Z258" s="245"/>
      <c r="AA258" s="245"/>
      <c r="AB258" s="245"/>
      <c r="AC258" s="242"/>
      <c r="AD258" s="242"/>
      <c r="AE258" s="242"/>
      <c r="AF258" s="242"/>
      <c r="AG258" s="242"/>
      <c r="AH258" s="242"/>
      <c r="AI258" s="242"/>
      <c r="AJ258" s="242"/>
      <c r="AK258" s="242"/>
      <c r="AL258" s="242"/>
      <c r="AM258" s="242"/>
    </row>
    <row r="259" spans="1:39" x14ac:dyDescent="0.25">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45"/>
      <c r="Z259" s="245"/>
      <c r="AA259" s="245"/>
      <c r="AB259" s="245"/>
      <c r="AC259" s="242"/>
      <c r="AD259" s="242"/>
      <c r="AE259" s="242"/>
      <c r="AF259" s="242"/>
      <c r="AG259" s="242"/>
      <c r="AH259" s="242"/>
      <c r="AI259" s="242"/>
      <c r="AJ259" s="242"/>
      <c r="AK259" s="242"/>
      <c r="AL259" s="242"/>
      <c r="AM259" s="242"/>
    </row>
    <row r="260" spans="1:39" x14ac:dyDescent="0.25">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45"/>
      <c r="Z260" s="245"/>
      <c r="AA260" s="245"/>
      <c r="AB260" s="245"/>
      <c r="AC260" s="242"/>
      <c r="AD260" s="242"/>
      <c r="AE260" s="242"/>
      <c r="AF260" s="242"/>
      <c r="AG260" s="242"/>
      <c r="AH260" s="242"/>
      <c r="AI260" s="242"/>
      <c r="AJ260" s="242"/>
      <c r="AK260" s="242"/>
      <c r="AL260" s="242"/>
      <c r="AM260" s="242"/>
    </row>
    <row r="261" spans="1:39" x14ac:dyDescent="0.25">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45"/>
      <c r="Z261" s="245"/>
      <c r="AA261" s="245"/>
      <c r="AB261" s="245"/>
      <c r="AC261" s="242"/>
      <c r="AD261" s="242"/>
      <c r="AE261" s="242"/>
      <c r="AF261" s="242"/>
      <c r="AG261" s="242"/>
      <c r="AH261" s="242"/>
      <c r="AI261" s="242"/>
      <c r="AJ261" s="242"/>
      <c r="AK261" s="242"/>
      <c r="AL261" s="242"/>
      <c r="AM261" s="242"/>
    </row>
    <row r="262" spans="1:39" x14ac:dyDescent="0.25">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45"/>
      <c r="Z262" s="245"/>
      <c r="AA262" s="245"/>
      <c r="AB262" s="245"/>
      <c r="AC262" s="242"/>
      <c r="AD262" s="242"/>
      <c r="AE262" s="242"/>
      <c r="AF262" s="242"/>
      <c r="AG262" s="242"/>
      <c r="AH262" s="242"/>
      <c r="AI262" s="242"/>
      <c r="AJ262" s="242"/>
      <c r="AK262" s="242"/>
      <c r="AL262" s="242"/>
      <c r="AM262" s="242"/>
    </row>
    <row r="263" spans="1:39" x14ac:dyDescent="0.25">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45"/>
      <c r="Z263" s="245"/>
      <c r="AA263" s="245"/>
      <c r="AB263" s="245"/>
      <c r="AC263" s="242"/>
      <c r="AD263" s="242"/>
      <c r="AE263" s="242"/>
      <c r="AF263" s="242"/>
      <c r="AG263" s="242"/>
      <c r="AH263" s="242"/>
      <c r="AI263" s="242"/>
      <c r="AJ263" s="242"/>
      <c r="AK263" s="242"/>
      <c r="AL263" s="242"/>
      <c r="AM263" s="242"/>
    </row>
    <row r="264" spans="1:39" x14ac:dyDescent="0.25">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45"/>
      <c r="Z264" s="245"/>
      <c r="AA264" s="245"/>
      <c r="AB264" s="245"/>
      <c r="AC264" s="242"/>
      <c r="AD264" s="242"/>
      <c r="AE264" s="242"/>
      <c r="AF264" s="242"/>
      <c r="AG264" s="242"/>
      <c r="AH264" s="242"/>
      <c r="AI264" s="242"/>
      <c r="AJ264" s="242"/>
      <c r="AK264" s="242"/>
      <c r="AL264" s="242"/>
      <c r="AM264" s="242"/>
    </row>
    <row r="265" spans="1:39" x14ac:dyDescent="0.25">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45"/>
      <c r="Z265" s="245"/>
      <c r="AA265" s="245"/>
      <c r="AB265" s="245"/>
      <c r="AC265" s="242"/>
      <c r="AD265" s="242"/>
      <c r="AE265" s="242"/>
      <c r="AF265" s="242"/>
      <c r="AG265" s="242"/>
      <c r="AH265" s="242"/>
      <c r="AI265" s="242"/>
      <c r="AJ265" s="242"/>
      <c r="AK265" s="242"/>
      <c r="AL265" s="242"/>
      <c r="AM265" s="242"/>
    </row>
    <row r="266" spans="1:39" x14ac:dyDescent="0.25">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45"/>
      <c r="Z266" s="245"/>
      <c r="AA266" s="245"/>
      <c r="AB266" s="245"/>
      <c r="AC266" s="242"/>
      <c r="AD266" s="242"/>
      <c r="AE266" s="242"/>
      <c r="AF266" s="242"/>
      <c r="AG266" s="242"/>
      <c r="AH266" s="242"/>
      <c r="AI266" s="242"/>
      <c r="AJ266" s="242"/>
      <c r="AK266" s="242"/>
      <c r="AL266" s="242"/>
      <c r="AM266" s="242"/>
    </row>
    <row r="267" spans="1:39" x14ac:dyDescent="0.25">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45"/>
      <c r="Z267" s="245"/>
      <c r="AA267" s="245"/>
      <c r="AB267" s="245"/>
      <c r="AC267" s="242"/>
      <c r="AD267" s="242"/>
      <c r="AE267" s="242"/>
      <c r="AF267" s="242"/>
      <c r="AG267" s="242"/>
      <c r="AH267" s="242"/>
      <c r="AI267" s="242"/>
      <c r="AJ267" s="242"/>
      <c r="AK267" s="242"/>
      <c r="AL267" s="242"/>
      <c r="AM267" s="242"/>
    </row>
    <row r="268" spans="1:39" x14ac:dyDescent="0.25">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45"/>
      <c r="Z268" s="245"/>
      <c r="AA268" s="245"/>
      <c r="AB268" s="245"/>
      <c r="AC268" s="242"/>
      <c r="AD268" s="242"/>
      <c r="AE268" s="242"/>
      <c r="AF268" s="242"/>
      <c r="AG268" s="242"/>
      <c r="AH268" s="242"/>
      <c r="AI268" s="242"/>
      <c r="AJ268" s="242"/>
      <c r="AK268" s="242"/>
      <c r="AL268" s="242"/>
      <c r="AM268" s="242"/>
    </row>
    <row r="269" spans="1:39" x14ac:dyDescent="0.25">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45"/>
      <c r="Z269" s="245"/>
      <c r="AA269" s="245"/>
      <c r="AB269" s="245"/>
      <c r="AC269" s="242"/>
      <c r="AD269" s="242"/>
      <c r="AE269" s="242"/>
      <c r="AF269" s="242"/>
      <c r="AG269" s="242"/>
      <c r="AH269" s="242"/>
      <c r="AI269" s="242"/>
      <c r="AJ269" s="242"/>
      <c r="AK269" s="242"/>
      <c r="AL269" s="242"/>
      <c r="AM269" s="242"/>
    </row>
    <row r="270" spans="1:39" x14ac:dyDescent="0.25">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45"/>
      <c r="Z270" s="245"/>
      <c r="AA270" s="245"/>
      <c r="AB270" s="245"/>
      <c r="AC270" s="242"/>
      <c r="AD270" s="242"/>
      <c r="AE270" s="242"/>
      <c r="AF270" s="242"/>
      <c r="AG270" s="242"/>
      <c r="AH270" s="242"/>
      <c r="AI270" s="242"/>
      <c r="AJ270" s="242"/>
      <c r="AK270" s="242"/>
      <c r="AL270" s="242"/>
      <c r="AM270" s="242"/>
    </row>
    <row r="271" spans="1:39" x14ac:dyDescent="0.25">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45"/>
      <c r="Z271" s="245"/>
      <c r="AA271" s="245"/>
      <c r="AB271" s="245"/>
      <c r="AC271" s="242"/>
      <c r="AD271" s="242"/>
      <c r="AE271" s="242"/>
      <c r="AF271" s="242"/>
      <c r="AG271" s="242"/>
      <c r="AH271" s="242"/>
      <c r="AI271" s="242"/>
      <c r="AJ271" s="242"/>
      <c r="AK271" s="242"/>
      <c r="AL271" s="242"/>
      <c r="AM271" s="242"/>
    </row>
    <row r="272" spans="1:39" x14ac:dyDescent="0.25">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45"/>
      <c r="Z272" s="245"/>
      <c r="AA272" s="245"/>
      <c r="AB272" s="245"/>
      <c r="AC272" s="242"/>
      <c r="AD272" s="242"/>
      <c r="AE272" s="242"/>
      <c r="AF272" s="242"/>
      <c r="AG272" s="242"/>
      <c r="AH272" s="242"/>
      <c r="AI272" s="242"/>
      <c r="AJ272" s="242"/>
      <c r="AK272" s="242"/>
      <c r="AL272" s="242"/>
      <c r="AM272" s="242"/>
    </row>
    <row r="273" spans="1:39" x14ac:dyDescent="0.25">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45"/>
      <c r="Z273" s="245"/>
      <c r="AA273" s="245"/>
      <c r="AB273" s="245"/>
      <c r="AC273" s="242"/>
      <c r="AD273" s="242"/>
      <c r="AE273" s="242"/>
      <c r="AF273" s="242"/>
      <c r="AG273" s="242"/>
      <c r="AH273" s="242"/>
      <c r="AI273" s="242"/>
      <c r="AJ273" s="242"/>
      <c r="AK273" s="242"/>
      <c r="AL273" s="242"/>
      <c r="AM273" s="242"/>
    </row>
    <row r="274" spans="1:39" x14ac:dyDescent="0.25">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45"/>
      <c r="Z274" s="245"/>
      <c r="AA274" s="245"/>
      <c r="AB274" s="245"/>
      <c r="AC274" s="242"/>
      <c r="AD274" s="242"/>
      <c r="AE274" s="242"/>
      <c r="AF274" s="242"/>
      <c r="AG274" s="242"/>
      <c r="AH274" s="242"/>
      <c r="AI274" s="242"/>
      <c r="AJ274" s="242"/>
      <c r="AK274" s="242"/>
      <c r="AL274" s="242"/>
      <c r="AM274" s="242"/>
    </row>
    <row r="275" spans="1:39" x14ac:dyDescent="0.25">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45"/>
      <c r="Z275" s="245"/>
      <c r="AA275" s="245"/>
      <c r="AB275" s="245"/>
      <c r="AC275" s="242"/>
      <c r="AD275" s="242"/>
      <c r="AE275" s="242"/>
      <c r="AF275" s="242"/>
      <c r="AG275" s="242"/>
      <c r="AH275" s="242"/>
      <c r="AI275" s="242"/>
      <c r="AJ275" s="242"/>
      <c r="AK275" s="242"/>
      <c r="AL275" s="242"/>
      <c r="AM275" s="242"/>
    </row>
    <row r="276" spans="1:39" x14ac:dyDescent="0.25">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45"/>
      <c r="Z276" s="245"/>
      <c r="AA276" s="245"/>
      <c r="AB276" s="245"/>
      <c r="AC276" s="242"/>
      <c r="AD276" s="242"/>
      <c r="AE276" s="242"/>
      <c r="AF276" s="242"/>
      <c r="AG276" s="242"/>
      <c r="AH276" s="242"/>
      <c r="AI276" s="242"/>
      <c r="AJ276" s="242"/>
      <c r="AK276" s="242"/>
      <c r="AL276" s="242"/>
      <c r="AM276" s="242"/>
    </row>
    <row r="277" spans="1:39" x14ac:dyDescent="0.25">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45"/>
      <c r="Z277" s="245"/>
      <c r="AA277" s="245"/>
      <c r="AB277" s="245"/>
      <c r="AC277" s="242"/>
      <c r="AD277" s="242"/>
      <c r="AE277" s="242"/>
      <c r="AF277" s="242"/>
      <c r="AG277" s="242"/>
      <c r="AH277" s="242"/>
      <c r="AI277" s="242"/>
      <c r="AJ277" s="242"/>
      <c r="AK277" s="242"/>
      <c r="AL277" s="242"/>
      <c r="AM277" s="242"/>
    </row>
    <row r="278" spans="1:39" x14ac:dyDescent="0.25">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45"/>
      <c r="Z278" s="245"/>
      <c r="AA278" s="245"/>
      <c r="AB278" s="245"/>
      <c r="AC278" s="242"/>
      <c r="AD278" s="242"/>
      <c r="AE278" s="242"/>
      <c r="AF278" s="242"/>
      <c r="AG278" s="242"/>
      <c r="AH278" s="242"/>
      <c r="AI278" s="242"/>
      <c r="AJ278" s="242"/>
      <c r="AK278" s="242"/>
      <c r="AL278" s="242"/>
      <c r="AM278" s="242"/>
    </row>
    <row r="279" spans="1:39" x14ac:dyDescent="0.25">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45"/>
      <c r="Z279" s="245"/>
      <c r="AA279" s="245"/>
      <c r="AB279" s="245"/>
      <c r="AC279" s="242"/>
      <c r="AD279" s="242"/>
      <c r="AE279" s="242"/>
      <c r="AF279" s="242"/>
      <c r="AG279" s="242"/>
      <c r="AH279" s="242"/>
      <c r="AI279" s="242"/>
      <c r="AJ279" s="242"/>
      <c r="AK279" s="242"/>
      <c r="AL279" s="242"/>
      <c r="AM279" s="242"/>
    </row>
    <row r="280" spans="1:39" x14ac:dyDescent="0.25">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45"/>
      <c r="Z280" s="245"/>
      <c r="AA280" s="245"/>
      <c r="AB280" s="245"/>
      <c r="AC280" s="242"/>
      <c r="AD280" s="242"/>
      <c r="AE280" s="242"/>
      <c r="AF280" s="242"/>
      <c r="AG280" s="242"/>
      <c r="AH280" s="242"/>
      <c r="AI280" s="242"/>
      <c r="AJ280" s="242"/>
      <c r="AK280" s="242"/>
      <c r="AL280" s="242"/>
      <c r="AM280" s="242"/>
    </row>
    <row r="281" spans="1:39" x14ac:dyDescent="0.25">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45"/>
      <c r="Z281" s="245"/>
      <c r="AA281" s="245"/>
      <c r="AB281" s="245"/>
      <c r="AC281" s="242"/>
      <c r="AD281" s="242"/>
      <c r="AE281" s="242"/>
      <c r="AF281" s="242"/>
      <c r="AG281" s="242"/>
      <c r="AH281" s="242"/>
      <c r="AI281" s="242"/>
      <c r="AJ281" s="242"/>
      <c r="AK281" s="242"/>
      <c r="AL281" s="242"/>
      <c r="AM281" s="242"/>
    </row>
    <row r="282" spans="1:39" x14ac:dyDescent="0.25">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45"/>
      <c r="Z282" s="245"/>
      <c r="AA282" s="245"/>
      <c r="AB282" s="245"/>
      <c r="AC282" s="242"/>
      <c r="AD282" s="242"/>
      <c r="AE282" s="242"/>
      <c r="AF282" s="242"/>
      <c r="AG282" s="242"/>
      <c r="AH282" s="242"/>
      <c r="AI282" s="242"/>
      <c r="AJ282" s="242"/>
      <c r="AK282" s="242"/>
      <c r="AL282" s="242"/>
      <c r="AM282" s="242"/>
    </row>
    <row r="283" spans="1:39" x14ac:dyDescent="0.25">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45"/>
      <c r="Z283" s="245"/>
      <c r="AA283" s="245"/>
      <c r="AB283" s="245"/>
      <c r="AC283" s="242"/>
      <c r="AD283" s="242"/>
      <c r="AE283" s="242"/>
      <c r="AF283" s="242"/>
      <c r="AG283" s="242"/>
      <c r="AH283" s="242"/>
      <c r="AI283" s="242"/>
      <c r="AJ283" s="242"/>
      <c r="AK283" s="242"/>
      <c r="AL283" s="242"/>
      <c r="AM283" s="242"/>
    </row>
    <row r="284" spans="1:39" x14ac:dyDescent="0.25">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45"/>
      <c r="Z284" s="245"/>
      <c r="AA284" s="245"/>
      <c r="AB284" s="245"/>
      <c r="AC284" s="242"/>
      <c r="AD284" s="242"/>
      <c r="AE284" s="242"/>
      <c r="AF284" s="242"/>
      <c r="AG284" s="242"/>
      <c r="AH284" s="242"/>
      <c r="AI284" s="242"/>
      <c r="AJ284" s="242"/>
      <c r="AK284" s="242"/>
      <c r="AL284" s="242"/>
      <c r="AM284" s="242"/>
    </row>
    <row r="285" spans="1:39" x14ac:dyDescent="0.25">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45"/>
      <c r="Z285" s="245"/>
      <c r="AA285" s="245"/>
      <c r="AB285" s="245"/>
      <c r="AC285" s="242"/>
      <c r="AD285" s="242"/>
      <c r="AE285" s="242"/>
      <c r="AF285" s="242"/>
      <c r="AG285" s="242"/>
      <c r="AH285" s="242"/>
      <c r="AI285" s="242"/>
      <c r="AJ285" s="242"/>
      <c r="AK285" s="242"/>
      <c r="AL285" s="242"/>
      <c r="AM285" s="242"/>
    </row>
    <row r="286" spans="1:39" x14ac:dyDescent="0.25">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45"/>
      <c r="Z286" s="245"/>
      <c r="AA286" s="245"/>
      <c r="AB286" s="245"/>
      <c r="AC286" s="242"/>
      <c r="AD286" s="242"/>
      <c r="AE286" s="242"/>
      <c r="AF286" s="242"/>
      <c r="AG286" s="242"/>
      <c r="AH286" s="242"/>
      <c r="AI286" s="242"/>
      <c r="AJ286" s="242"/>
      <c r="AK286" s="242"/>
      <c r="AL286" s="242"/>
      <c r="AM286" s="242"/>
    </row>
    <row r="287" spans="1:39" x14ac:dyDescent="0.25">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45"/>
      <c r="Z287" s="245"/>
      <c r="AA287" s="245"/>
      <c r="AB287" s="245"/>
      <c r="AC287" s="242"/>
      <c r="AD287" s="242"/>
      <c r="AE287" s="242"/>
      <c r="AF287" s="242"/>
      <c r="AG287" s="242"/>
      <c r="AH287" s="242"/>
      <c r="AI287" s="242"/>
      <c r="AJ287" s="242"/>
      <c r="AK287" s="242"/>
      <c r="AL287" s="242"/>
      <c r="AM287" s="242"/>
    </row>
    <row r="288" spans="1:39" x14ac:dyDescent="0.25">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45"/>
      <c r="Z288" s="245"/>
      <c r="AA288" s="245"/>
      <c r="AB288" s="245"/>
      <c r="AC288" s="242"/>
      <c r="AD288" s="242"/>
      <c r="AE288" s="242"/>
      <c r="AF288" s="242"/>
      <c r="AG288" s="242"/>
      <c r="AH288" s="242"/>
      <c r="AI288" s="242"/>
      <c r="AJ288" s="242"/>
      <c r="AK288" s="242"/>
      <c r="AL288" s="242"/>
      <c r="AM288" s="242"/>
    </row>
    <row r="289" spans="1:39" x14ac:dyDescent="0.25">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45"/>
      <c r="Z289" s="245"/>
      <c r="AA289" s="245"/>
      <c r="AB289" s="245"/>
      <c r="AC289" s="242"/>
      <c r="AD289" s="242"/>
      <c r="AE289" s="242"/>
      <c r="AF289" s="242"/>
      <c r="AG289" s="242"/>
      <c r="AH289" s="242"/>
      <c r="AI289" s="242"/>
      <c r="AJ289" s="242"/>
      <c r="AK289" s="242"/>
      <c r="AL289" s="242"/>
      <c r="AM289" s="242"/>
    </row>
    <row r="290" spans="1:39" x14ac:dyDescent="0.25">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45"/>
      <c r="Z290" s="245"/>
      <c r="AA290" s="245"/>
      <c r="AB290" s="245"/>
      <c r="AC290" s="242"/>
      <c r="AD290" s="242"/>
      <c r="AE290" s="242"/>
      <c r="AF290" s="242"/>
      <c r="AG290" s="242"/>
      <c r="AH290" s="242"/>
      <c r="AI290" s="242"/>
      <c r="AJ290" s="242"/>
      <c r="AK290" s="242"/>
      <c r="AL290" s="242"/>
      <c r="AM290" s="242"/>
    </row>
    <row r="291" spans="1:39" x14ac:dyDescent="0.25">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45"/>
      <c r="Z291" s="245"/>
      <c r="AA291" s="245"/>
      <c r="AB291" s="245"/>
      <c r="AC291" s="242"/>
      <c r="AD291" s="242"/>
      <c r="AE291" s="242"/>
      <c r="AF291" s="242"/>
      <c r="AG291" s="242"/>
      <c r="AH291" s="242"/>
      <c r="AI291" s="242"/>
      <c r="AJ291" s="242"/>
      <c r="AK291" s="242"/>
      <c r="AL291" s="242"/>
      <c r="AM291" s="242"/>
    </row>
    <row r="292" spans="1:39" x14ac:dyDescent="0.25">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45"/>
      <c r="Z292" s="245"/>
      <c r="AA292" s="245"/>
      <c r="AB292" s="245"/>
      <c r="AC292" s="242"/>
      <c r="AD292" s="242"/>
      <c r="AE292" s="242"/>
      <c r="AF292" s="242"/>
      <c r="AG292" s="242"/>
      <c r="AH292" s="242"/>
      <c r="AI292" s="242"/>
      <c r="AJ292" s="242"/>
      <c r="AK292" s="242"/>
      <c r="AL292" s="242"/>
      <c r="AM292" s="242"/>
    </row>
    <row r="293" spans="1:39" x14ac:dyDescent="0.25">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45"/>
      <c r="Z293" s="245"/>
      <c r="AA293" s="245"/>
      <c r="AB293" s="245"/>
      <c r="AC293" s="242"/>
      <c r="AD293" s="242"/>
      <c r="AE293" s="242"/>
      <c r="AF293" s="242"/>
      <c r="AG293" s="242"/>
      <c r="AH293" s="242"/>
      <c r="AI293" s="242"/>
      <c r="AJ293" s="242"/>
      <c r="AK293" s="242"/>
      <c r="AL293" s="242"/>
      <c r="AM293" s="242"/>
    </row>
    <row r="294" spans="1:39" x14ac:dyDescent="0.25">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45"/>
      <c r="Z294" s="245"/>
      <c r="AA294" s="245"/>
      <c r="AB294" s="245"/>
      <c r="AC294" s="242"/>
      <c r="AD294" s="242"/>
      <c r="AE294" s="242"/>
      <c r="AF294" s="242"/>
      <c r="AG294" s="242"/>
      <c r="AH294" s="242"/>
      <c r="AI294" s="242"/>
      <c r="AJ294" s="242"/>
      <c r="AK294" s="242"/>
      <c r="AL294" s="242"/>
      <c r="AM294" s="242"/>
    </row>
    <row r="295" spans="1:39" x14ac:dyDescent="0.25">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45"/>
      <c r="Z295" s="245"/>
      <c r="AA295" s="245"/>
      <c r="AB295" s="245"/>
      <c r="AC295" s="242"/>
      <c r="AD295" s="242"/>
      <c r="AE295" s="242"/>
      <c r="AF295" s="242"/>
      <c r="AG295" s="242"/>
      <c r="AH295" s="242"/>
      <c r="AI295" s="242"/>
      <c r="AJ295" s="242"/>
      <c r="AK295" s="242"/>
      <c r="AL295" s="242"/>
      <c r="AM295" s="242"/>
    </row>
    <row r="296" spans="1:39" x14ac:dyDescent="0.25">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45"/>
      <c r="Z296" s="245"/>
      <c r="AA296" s="245"/>
      <c r="AB296" s="245"/>
      <c r="AC296" s="242"/>
      <c r="AD296" s="242"/>
      <c r="AE296" s="242"/>
      <c r="AF296" s="242"/>
      <c r="AG296" s="242"/>
      <c r="AH296" s="242"/>
      <c r="AI296" s="242"/>
      <c r="AJ296" s="242"/>
      <c r="AK296" s="242"/>
      <c r="AL296" s="242"/>
      <c r="AM296" s="242"/>
    </row>
    <row r="297" spans="1:39" x14ac:dyDescent="0.25">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45"/>
      <c r="Z297" s="245"/>
      <c r="AA297" s="245"/>
      <c r="AB297" s="245"/>
      <c r="AC297" s="242"/>
      <c r="AD297" s="242"/>
      <c r="AE297" s="242"/>
      <c r="AF297" s="242"/>
      <c r="AG297" s="242"/>
      <c r="AH297" s="242"/>
      <c r="AI297" s="242"/>
      <c r="AJ297" s="242"/>
      <c r="AK297" s="242"/>
      <c r="AL297" s="242"/>
      <c r="AM297" s="242"/>
    </row>
    <row r="298" spans="1:39" x14ac:dyDescent="0.25">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45"/>
      <c r="Z298" s="245"/>
      <c r="AA298" s="245"/>
      <c r="AB298" s="245"/>
      <c r="AC298" s="242"/>
      <c r="AD298" s="242"/>
      <c r="AE298" s="242"/>
      <c r="AF298" s="242"/>
      <c r="AG298" s="242"/>
      <c r="AH298" s="242"/>
      <c r="AI298" s="242"/>
      <c r="AJ298" s="242"/>
      <c r="AK298" s="242"/>
      <c r="AL298" s="242"/>
      <c r="AM298" s="242"/>
    </row>
    <row r="299" spans="1:39" x14ac:dyDescent="0.25">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45"/>
      <c r="Z299" s="245"/>
      <c r="AA299" s="245"/>
      <c r="AB299" s="245"/>
      <c r="AC299" s="242"/>
      <c r="AD299" s="242"/>
      <c r="AE299" s="242"/>
      <c r="AF299" s="242"/>
      <c r="AG299" s="242"/>
      <c r="AH299" s="242"/>
      <c r="AI299" s="242"/>
      <c r="AJ299" s="242"/>
      <c r="AK299" s="242"/>
      <c r="AL299" s="242"/>
      <c r="AM299" s="242"/>
    </row>
    <row r="300" spans="1:39" x14ac:dyDescent="0.25">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45"/>
      <c r="Z300" s="245"/>
      <c r="AA300" s="245"/>
      <c r="AB300" s="245"/>
      <c r="AC300" s="242"/>
      <c r="AD300" s="242"/>
      <c r="AE300" s="242"/>
      <c r="AF300" s="242"/>
      <c r="AG300" s="242"/>
      <c r="AH300" s="242"/>
      <c r="AI300" s="242"/>
      <c r="AJ300" s="242"/>
      <c r="AK300" s="242"/>
      <c r="AL300" s="242"/>
      <c r="AM300" s="242"/>
    </row>
    <row r="301" spans="1:39" x14ac:dyDescent="0.25">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45"/>
      <c r="Z301" s="245"/>
      <c r="AA301" s="245"/>
      <c r="AB301" s="245"/>
      <c r="AC301" s="242"/>
      <c r="AD301" s="242"/>
      <c r="AE301" s="242"/>
      <c r="AF301" s="242"/>
      <c r="AG301" s="242"/>
      <c r="AH301" s="242"/>
      <c r="AI301" s="242"/>
      <c r="AJ301" s="242"/>
      <c r="AK301" s="242"/>
      <c r="AL301" s="242"/>
      <c r="AM301" s="242"/>
    </row>
    <row r="302" spans="1:39" x14ac:dyDescent="0.25">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45"/>
      <c r="Z302" s="245"/>
      <c r="AA302" s="245"/>
      <c r="AB302" s="245"/>
      <c r="AC302" s="242"/>
      <c r="AD302" s="242"/>
      <c r="AE302" s="242"/>
      <c r="AF302" s="242"/>
      <c r="AG302" s="242"/>
      <c r="AH302" s="242"/>
      <c r="AI302" s="242"/>
      <c r="AJ302" s="242"/>
      <c r="AK302" s="242"/>
      <c r="AL302" s="242"/>
      <c r="AM302" s="242"/>
    </row>
    <row r="303" spans="1:39" x14ac:dyDescent="0.25">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194"/>
      <c r="AA303" s="194"/>
      <c r="AB303" s="194"/>
    </row>
    <row r="304" spans="1:39" x14ac:dyDescent="0.25">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194"/>
      <c r="AA304" s="194"/>
      <c r="AB304" s="194"/>
    </row>
    <row r="305" spans="1:28" x14ac:dyDescent="0.25">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194"/>
      <c r="AA305" s="194"/>
      <c r="AB305" s="194"/>
    </row>
    <row r="306" spans="1:28" x14ac:dyDescent="0.25">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194"/>
      <c r="AA306" s="194"/>
      <c r="AB306" s="194"/>
    </row>
    <row r="307" spans="1:28" x14ac:dyDescent="0.25">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194"/>
      <c r="AA307" s="194"/>
      <c r="AB307" s="194"/>
    </row>
    <row r="308" spans="1:28" x14ac:dyDescent="0.25">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194"/>
      <c r="AA308" s="194"/>
      <c r="AB308" s="194"/>
    </row>
    <row r="309" spans="1:28" x14ac:dyDescent="0.25">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194"/>
      <c r="AA309" s="194"/>
      <c r="AB309" s="194"/>
    </row>
    <row r="310" spans="1:28" x14ac:dyDescent="0.25">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194"/>
      <c r="AA310" s="194"/>
      <c r="AB310" s="194"/>
    </row>
    <row r="311" spans="1:28" x14ac:dyDescent="0.25">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194"/>
      <c r="AA311" s="194"/>
      <c r="AB311" s="194"/>
    </row>
    <row r="312" spans="1:28" x14ac:dyDescent="0.25">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194"/>
      <c r="AA312" s="194"/>
      <c r="AB312" s="194"/>
    </row>
    <row r="313" spans="1:28" x14ac:dyDescent="0.25">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194"/>
      <c r="AA313" s="194"/>
      <c r="AB313" s="194"/>
    </row>
    <row r="314" spans="1:28" x14ac:dyDescent="0.25">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194"/>
      <c r="AA314" s="194"/>
      <c r="AB314" s="194"/>
    </row>
    <row r="315" spans="1:28" x14ac:dyDescent="0.25">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194"/>
      <c r="AA315" s="194"/>
      <c r="AB315" s="194"/>
    </row>
    <row r="316" spans="1:28" x14ac:dyDescent="0.25">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194"/>
      <c r="AA316" s="194"/>
      <c r="AB316" s="194"/>
    </row>
    <row r="317" spans="1:28" x14ac:dyDescent="0.25">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194"/>
      <c r="AA317" s="194"/>
      <c r="AB317" s="194"/>
    </row>
    <row r="318" spans="1:28" x14ac:dyDescent="0.25">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194"/>
      <c r="AA318" s="194"/>
      <c r="AB318" s="194"/>
    </row>
    <row r="319" spans="1:28" x14ac:dyDescent="0.25">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194"/>
      <c r="AA319" s="194"/>
      <c r="AB319" s="194"/>
    </row>
    <row r="320" spans="1:28" x14ac:dyDescent="0.25">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194"/>
      <c r="AA320" s="194"/>
      <c r="AB320" s="194"/>
    </row>
    <row r="321" spans="1:28" x14ac:dyDescent="0.25">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194"/>
      <c r="AA321" s="194"/>
      <c r="AB321" s="194"/>
    </row>
    <row r="322" spans="1:28" x14ac:dyDescent="0.25">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194"/>
      <c r="AA322" s="194"/>
      <c r="AB322" s="194"/>
    </row>
    <row r="323" spans="1:28" x14ac:dyDescent="0.25">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194"/>
      <c r="AA323" s="194"/>
      <c r="AB323" s="194"/>
    </row>
    <row r="324" spans="1:28" x14ac:dyDescent="0.25">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194"/>
      <c r="AA324" s="194"/>
      <c r="AB324" s="194"/>
    </row>
    <row r="325" spans="1:28" x14ac:dyDescent="0.25">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194"/>
      <c r="AA325" s="194"/>
      <c r="AB325" s="194"/>
    </row>
    <row r="326" spans="1:28" x14ac:dyDescent="0.25">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194"/>
      <c r="AA326" s="194"/>
      <c r="AB326" s="194"/>
    </row>
    <row r="327" spans="1:28" x14ac:dyDescent="0.25">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194"/>
      <c r="AA327" s="194"/>
      <c r="AB327" s="194"/>
    </row>
    <row r="328" spans="1:28" x14ac:dyDescent="0.25">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194"/>
      <c r="AA328" s="194"/>
      <c r="AB328" s="194"/>
    </row>
    <row r="329" spans="1:28" x14ac:dyDescent="0.25">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194"/>
      <c r="AA329" s="194"/>
      <c r="AB329" s="194"/>
    </row>
    <row r="330" spans="1:28" x14ac:dyDescent="0.25">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194"/>
      <c r="AA330" s="194"/>
      <c r="AB330" s="194"/>
    </row>
    <row r="331" spans="1:28" x14ac:dyDescent="0.25">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194"/>
      <c r="AA331" s="194"/>
      <c r="AB331" s="194"/>
    </row>
    <row r="332" spans="1:28" x14ac:dyDescent="0.25">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194"/>
      <c r="AA332" s="194"/>
      <c r="AB332" s="194"/>
    </row>
    <row r="333" spans="1:28" x14ac:dyDescent="0.25">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194"/>
      <c r="AA333" s="194"/>
      <c r="AB333" s="194"/>
    </row>
    <row r="334" spans="1:28" x14ac:dyDescent="0.25">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194"/>
      <c r="AA334" s="194"/>
      <c r="AB334" s="194"/>
    </row>
    <row r="335" spans="1:28" x14ac:dyDescent="0.25">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194"/>
      <c r="AA335" s="194"/>
      <c r="AB335" s="194"/>
    </row>
    <row r="336" spans="1:28" x14ac:dyDescent="0.25">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194"/>
      <c r="AA336" s="194"/>
      <c r="AB336" s="194"/>
    </row>
    <row r="337" spans="1:28" x14ac:dyDescent="0.25">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194"/>
      <c r="AA337" s="194"/>
      <c r="AB337" s="194"/>
    </row>
    <row r="338" spans="1:28" x14ac:dyDescent="0.25">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194"/>
      <c r="AA338" s="194"/>
      <c r="AB338" s="194"/>
    </row>
    <row r="339" spans="1:28" x14ac:dyDescent="0.25">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194"/>
      <c r="AA339" s="194"/>
      <c r="AB339" s="194"/>
    </row>
    <row r="340" spans="1:28" x14ac:dyDescent="0.25">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194"/>
      <c r="AA340" s="194"/>
      <c r="AB340" s="194"/>
    </row>
    <row r="341" spans="1:28" x14ac:dyDescent="0.25">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194"/>
      <c r="AA341" s="194"/>
      <c r="AB341" s="194"/>
    </row>
    <row r="342" spans="1:28" x14ac:dyDescent="0.25">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194"/>
      <c r="AA342" s="194"/>
      <c r="AB342" s="194"/>
    </row>
    <row r="343" spans="1:28" x14ac:dyDescent="0.25">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194"/>
      <c r="AA343" s="194"/>
      <c r="AB343" s="194"/>
    </row>
    <row r="344" spans="1:28" x14ac:dyDescent="0.25">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194"/>
      <c r="AA344" s="194"/>
      <c r="AB344" s="194"/>
    </row>
    <row r="345" spans="1:28" x14ac:dyDescent="0.25">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194"/>
      <c r="AA345" s="194"/>
      <c r="AB345" s="194"/>
    </row>
    <row r="346" spans="1:28" x14ac:dyDescent="0.25">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194"/>
      <c r="AA346" s="194"/>
      <c r="AB346" s="194"/>
    </row>
    <row r="347" spans="1:28" x14ac:dyDescent="0.25">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194"/>
      <c r="AA347" s="194"/>
      <c r="AB347" s="194"/>
    </row>
    <row r="348" spans="1:28" x14ac:dyDescent="0.25">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194"/>
      <c r="AA348" s="194"/>
      <c r="AB348" s="194"/>
    </row>
    <row r="349" spans="1:28" x14ac:dyDescent="0.25">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194"/>
      <c r="AA349" s="194"/>
      <c r="AB349" s="194"/>
    </row>
    <row r="350" spans="1:28" x14ac:dyDescent="0.25">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194"/>
      <c r="AA350" s="194"/>
      <c r="AB350" s="194"/>
    </row>
    <row r="351" spans="1:28" x14ac:dyDescent="0.25">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194"/>
      <c r="AA351" s="194"/>
      <c r="AB351" s="194"/>
    </row>
    <row r="352" spans="1:28" x14ac:dyDescent="0.25">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194"/>
      <c r="AA352" s="194"/>
      <c r="AB352" s="194"/>
    </row>
    <row r="353" spans="1:28" x14ac:dyDescent="0.25">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194"/>
      <c r="AA353" s="194"/>
      <c r="AB353" s="194"/>
    </row>
    <row r="354" spans="1:28" x14ac:dyDescent="0.25">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194"/>
      <c r="AA354" s="194"/>
      <c r="AB354" s="194"/>
    </row>
    <row r="355" spans="1:28" x14ac:dyDescent="0.25">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194"/>
      <c r="AA355" s="194"/>
      <c r="AB355" s="194"/>
    </row>
    <row r="356" spans="1:28" x14ac:dyDescent="0.25">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194"/>
      <c r="AA356" s="194"/>
      <c r="AB356" s="194"/>
    </row>
    <row r="357" spans="1:28" x14ac:dyDescent="0.25">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194"/>
      <c r="AA357" s="194"/>
      <c r="AB357" s="194"/>
    </row>
    <row r="358" spans="1:28" x14ac:dyDescent="0.25">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194"/>
      <c r="AA358" s="194"/>
      <c r="AB358" s="194"/>
    </row>
    <row r="359" spans="1:28" x14ac:dyDescent="0.25">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194"/>
      <c r="AA359" s="194"/>
      <c r="AB359" s="194"/>
    </row>
    <row r="360" spans="1:28" x14ac:dyDescent="0.25">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194"/>
      <c r="AA360" s="194"/>
      <c r="AB360" s="194"/>
    </row>
    <row r="361" spans="1:28" x14ac:dyDescent="0.25">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194"/>
      <c r="AA361" s="194"/>
      <c r="AB361" s="194"/>
    </row>
    <row r="362" spans="1:28" x14ac:dyDescent="0.25">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194"/>
      <c r="AA362" s="194"/>
      <c r="AB362" s="194"/>
    </row>
    <row r="363" spans="1:28" x14ac:dyDescent="0.25">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194"/>
      <c r="AA363" s="194"/>
      <c r="AB363" s="194"/>
    </row>
    <row r="364" spans="1:28" x14ac:dyDescent="0.25">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194"/>
      <c r="AA364" s="194"/>
      <c r="AB364" s="194"/>
    </row>
    <row r="365" spans="1:28" x14ac:dyDescent="0.25">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194"/>
      <c r="AA365" s="194"/>
      <c r="AB365" s="194"/>
    </row>
    <row r="366" spans="1:28" x14ac:dyDescent="0.25">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194"/>
      <c r="AA366" s="194"/>
      <c r="AB366" s="194"/>
    </row>
    <row r="367" spans="1:28" x14ac:dyDescent="0.25">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194"/>
      <c r="AA367" s="194"/>
      <c r="AB367" s="194"/>
    </row>
    <row r="368" spans="1:28" x14ac:dyDescent="0.25">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194"/>
      <c r="AA368" s="194"/>
      <c r="AB368" s="194"/>
    </row>
    <row r="369" spans="1:28" x14ac:dyDescent="0.25">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194"/>
      <c r="AA369" s="194"/>
      <c r="AB369" s="194"/>
    </row>
    <row r="370" spans="1:28" x14ac:dyDescent="0.25">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194"/>
      <c r="AA370" s="194"/>
      <c r="AB370" s="194"/>
    </row>
    <row r="371" spans="1:28" x14ac:dyDescent="0.25">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194"/>
      <c r="AA371" s="194"/>
      <c r="AB371" s="194"/>
    </row>
    <row r="372" spans="1:28" x14ac:dyDescent="0.25">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194"/>
      <c r="AA372" s="194"/>
      <c r="AB372" s="194"/>
    </row>
    <row r="373" spans="1:28" x14ac:dyDescent="0.25">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194"/>
      <c r="AA373" s="194"/>
      <c r="AB373" s="194"/>
    </row>
    <row r="374" spans="1:28" x14ac:dyDescent="0.25">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194"/>
      <c r="AA374" s="194"/>
      <c r="AB374" s="194"/>
    </row>
    <row r="375" spans="1:28" x14ac:dyDescent="0.25">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194"/>
      <c r="AA375" s="194"/>
      <c r="AB375" s="194"/>
    </row>
    <row r="376" spans="1:28" x14ac:dyDescent="0.25">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194"/>
      <c r="AA376" s="194"/>
      <c r="AB376" s="194"/>
    </row>
    <row r="377" spans="1:28" x14ac:dyDescent="0.25">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194"/>
      <c r="AA377" s="194"/>
      <c r="AB377" s="194"/>
    </row>
    <row r="378" spans="1:28" x14ac:dyDescent="0.25">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194"/>
      <c r="AA378" s="194"/>
      <c r="AB378" s="194"/>
    </row>
    <row r="379" spans="1:28" x14ac:dyDescent="0.25">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194"/>
      <c r="AA379" s="194"/>
      <c r="AB379" s="194"/>
    </row>
    <row r="380" spans="1:28" x14ac:dyDescent="0.25">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194"/>
      <c r="AA380" s="194"/>
      <c r="AB380" s="194"/>
    </row>
    <row r="381" spans="1:28" x14ac:dyDescent="0.25">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194"/>
      <c r="AA381" s="194"/>
      <c r="AB381" s="194"/>
    </row>
    <row r="382" spans="1:28" x14ac:dyDescent="0.25">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194"/>
      <c r="AA382" s="194"/>
      <c r="AB382" s="194"/>
    </row>
    <row r="383" spans="1:28" x14ac:dyDescent="0.25">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194"/>
      <c r="AA383" s="194"/>
      <c r="AB383" s="194"/>
    </row>
    <row r="384" spans="1:28" x14ac:dyDescent="0.25">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194"/>
      <c r="AA384" s="194"/>
      <c r="AB384" s="194"/>
    </row>
    <row r="385" spans="1:28" x14ac:dyDescent="0.25">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194"/>
      <c r="AA385" s="194"/>
      <c r="AB385" s="194"/>
    </row>
    <row r="386" spans="1:28" x14ac:dyDescent="0.25">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194"/>
      <c r="AA386" s="194"/>
      <c r="AB386" s="194"/>
    </row>
    <row r="387" spans="1:28" x14ac:dyDescent="0.25">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194"/>
      <c r="AA387" s="194"/>
      <c r="AB387" s="194"/>
    </row>
    <row r="388" spans="1:28" x14ac:dyDescent="0.25">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194"/>
      <c r="AA388" s="194"/>
      <c r="AB388" s="194"/>
    </row>
    <row r="389" spans="1:28" x14ac:dyDescent="0.25">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194"/>
      <c r="AA389" s="194"/>
      <c r="AB389" s="194"/>
    </row>
    <row r="390" spans="1:28" x14ac:dyDescent="0.25">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194"/>
      <c r="AA390" s="194"/>
      <c r="AB390" s="194"/>
    </row>
    <row r="391" spans="1:28" x14ac:dyDescent="0.25">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194"/>
      <c r="AA391" s="194"/>
      <c r="AB391" s="194"/>
    </row>
    <row r="392" spans="1:28" x14ac:dyDescent="0.25">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194"/>
      <c r="AA392" s="194"/>
      <c r="AB392" s="194"/>
    </row>
    <row r="393" spans="1:28" x14ac:dyDescent="0.25">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194"/>
      <c r="AA393" s="194"/>
      <c r="AB393" s="194"/>
    </row>
    <row r="394" spans="1:28" x14ac:dyDescent="0.25">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194"/>
      <c r="AA394" s="194"/>
      <c r="AB394" s="194"/>
    </row>
    <row r="395" spans="1:28" x14ac:dyDescent="0.25">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194"/>
      <c r="AA395" s="194"/>
      <c r="AB395" s="194"/>
    </row>
    <row r="396" spans="1:28" x14ac:dyDescent="0.25">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194"/>
      <c r="AA396" s="194"/>
      <c r="AB396" s="194"/>
    </row>
    <row r="397" spans="1:28" x14ac:dyDescent="0.25">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194"/>
      <c r="AA397" s="194"/>
      <c r="AB397" s="194"/>
    </row>
    <row r="398" spans="1:28" x14ac:dyDescent="0.25">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194"/>
      <c r="AA398" s="194"/>
      <c r="AB398" s="194"/>
    </row>
    <row r="399" spans="1:28" x14ac:dyDescent="0.25">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194"/>
      <c r="AA399" s="194"/>
      <c r="AB399" s="194"/>
    </row>
    <row r="400" spans="1:28" x14ac:dyDescent="0.25">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194"/>
      <c r="AA400" s="194"/>
      <c r="AB400" s="194"/>
    </row>
    <row r="401" spans="1:28" x14ac:dyDescent="0.25">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194"/>
      <c r="AA401" s="194"/>
      <c r="AB401" s="194"/>
    </row>
    <row r="402" spans="1:28" x14ac:dyDescent="0.25">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194"/>
      <c r="AA402" s="194"/>
      <c r="AB402" s="194"/>
    </row>
    <row r="403" spans="1:28" x14ac:dyDescent="0.25">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194"/>
      <c r="AA403" s="194"/>
      <c r="AB403" s="194"/>
    </row>
    <row r="404" spans="1:28" x14ac:dyDescent="0.25">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194"/>
      <c r="AA404" s="194"/>
      <c r="AB404" s="194"/>
    </row>
    <row r="405" spans="1:28" x14ac:dyDescent="0.25">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194"/>
      <c r="AA405" s="194"/>
      <c r="AB405" s="194"/>
    </row>
    <row r="406" spans="1:28" x14ac:dyDescent="0.25">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194"/>
      <c r="AA406" s="194"/>
      <c r="AB406" s="194"/>
    </row>
    <row r="407" spans="1:28" x14ac:dyDescent="0.25">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194"/>
      <c r="AA407" s="194"/>
      <c r="AB407" s="194"/>
    </row>
    <row r="408" spans="1:28" x14ac:dyDescent="0.25">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194"/>
      <c r="AA408" s="194"/>
      <c r="AB408" s="194"/>
    </row>
    <row r="409" spans="1:28" x14ac:dyDescent="0.25">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194"/>
      <c r="AA409" s="194"/>
      <c r="AB409" s="194"/>
    </row>
    <row r="410" spans="1:28" x14ac:dyDescent="0.25">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194"/>
      <c r="AA410" s="194"/>
      <c r="AB410" s="194"/>
    </row>
    <row r="411" spans="1:28" x14ac:dyDescent="0.25">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194"/>
      <c r="AA411" s="194"/>
      <c r="AB411" s="194"/>
    </row>
    <row r="412" spans="1:28" x14ac:dyDescent="0.25">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194"/>
      <c r="AA412" s="194"/>
      <c r="AB412" s="194"/>
    </row>
    <row r="413" spans="1:28" x14ac:dyDescent="0.25">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194"/>
      <c r="AA413" s="194"/>
      <c r="AB413" s="194"/>
    </row>
    <row r="414" spans="1:28" x14ac:dyDescent="0.25">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194"/>
      <c r="AA414" s="194"/>
      <c r="AB414" s="194"/>
    </row>
    <row r="415" spans="1:28" x14ac:dyDescent="0.25">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194"/>
      <c r="AA415" s="194"/>
      <c r="AB415" s="194"/>
    </row>
    <row r="416" spans="1:28" x14ac:dyDescent="0.25">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194"/>
      <c r="AA416" s="194"/>
      <c r="AB416" s="194"/>
    </row>
    <row r="417" spans="1:28" x14ac:dyDescent="0.25">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194"/>
      <c r="AA417" s="194"/>
      <c r="AB417" s="194"/>
    </row>
    <row r="418" spans="1:28" x14ac:dyDescent="0.25">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194"/>
      <c r="AA418" s="194"/>
      <c r="AB418" s="194"/>
    </row>
    <row r="419" spans="1:28" x14ac:dyDescent="0.25">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194"/>
      <c r="AA419" s="194"/>
      <c r="AB419" s="194"/>
    </row>
    <row r="420" spans="1:28" x14ac:dyDescent="0.25">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194"/>
      <c r="AA420" s="194"/>
      <c r="AB420" s="194"/>
    </row>
    <row r="421" spans="1:28" x14ac:dyDescent="0.25">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194"/>
      <c r="AA421" s="194"/>
      <c r="AB421" s="194"/>
    </row>
    <row r="422" spans="1:28" x14ac:dyDescent="0.25">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194"/>
      <c r="AA422" s="194"/>
      <c r="AB422" s="194"/>
    </row>
    <row r="423" spans="1:28" x14ac:dyDescent="0.25">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194"/>
      <c r="AA423" s="194"/>
      <c r="AB423" s="194"/>
    </row>
    <row r="424" spans="1:28" x14ac:dyDescent="0.25">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194"/>
      <c r="AA424" s="194"/>
      <c r="AB424" s="194"/>
    </row>
    <row r="425" spans="1:28" x14ac:dyDescent="0.25">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194"/>
      <c r="AA425" s="194"/>
      <c r="AB425" s="194"/>
    </row>
    <row r="426" spans="1:28" x14ac:dyDescent="0.25">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194"/>
      <c r="AA426" s="194"/>
      <c r="AB426" s="194"/>
    </row>
    <row r="427" spans="1:28" x14ac:dyDescent="0.25">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194"/>
      <c r="AA427" s="194"/>
      <c r="AB427" s="194"/>
    </row>
    <row r="428" spans="1:28" x14ac:dyDescent="0.25">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194"/>
      <c r="AA428" s="194"/>
      <c r="AB428" s="194"/>
    </row>
    <row r="429" spans="1:28" x14ac:dyDescent="0.25">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194"/>
      <c r="AA429" s="194"/>
      <c r="AB429" s="194"/>
    </row>
    <row r="430" spans="1:28" x14ac:dyDescent="0.25">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194"/>
      <c r="AA430" s="194"/>
    </row>
    <row r="431" spans="1:28" x14ac:dyDescent="0.25">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194"/>
    </row>
    <row r="432" spans="1:28" x14ac:dyDescent="0.25">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194"/>
    </row>
    <row r="433" spans="1:26" x14ac:dyDescent="0.25">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194"/>
    </row>
    <row r="434" spans="1:26" x14ac:dyDescent="0.25">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194"/>
    </row>
  </sheetData>
  <mergeCells count="254">
    <mergeCell ref="AI137:AK137"/>
    <mergeCell ref="AI67:AK67"/>
    <mergeCell ref="D67:H67"/>
    <mergeCell ref="D68:H68"/>
    <mergeCell ref="D69:H69"/>
    <mergeCell ref="D70:H70"/>
    <mergeCell ref="D71:H71"/>
    <mergeCell ref="D128:I128"/>
    <mergeCell ref="D129:I129"/>
    <mergeCell ref="D130:I130"/>
    <mergeCell ref="B131:I131"/>
    <mergeCell ref="B132:I132"/>
    <mergeCell ref="D126:I126"/>
    <mergeCell ref="D95:H95"/>
    <mergeCell ref="D100:H100"/>
    <mergeCell ref="D103:H103"/>
    <mergeCell ref="D104:H104"/>
    <mergeCell ref="D105:H105"/>
    <mergeCell ref="D73:H73"/>
    <mergeCell ref="D78:H78"/>
    <mergeCell ref="D74:H74"/>
    <mergeCell ref="D134:H134"/>
    <mergeCell ref="D135:H135"/>
    <mergeCell ref="D136:H136"/>
    <mergeCell ref="D157:I157"/>
    <mergeCell ref="D158:I158"/>
    <mergeCell ref="D159:I159"/>
    <mergeCell ref="B169:K169"/>
    <mergeCell ref="B7:I7"/>
    <mergeCell ref="B8:I8"/>
    <mergeCell ref="D9:H9"/>
    <mergeCell ref="D10:H10"/>
    <mergeCell ref="D11:H11"/>
    <mergeCell ref="D12:H12"/>
    <mergeCell ref="D13:H13"/>
    <mergeCell ref="D14:H14"/>
    <mergeCell ref="D15:H15"/>
    <mergeCell ref="D16:H16"/>
    <mergeCell ref="D17:H17"/>
    <mergeCell ref="D31:H31"/>
    <mergeCell ref="D32:H32"/>
    <mergeCell ref="D33:H33"/>
    <mergeCell ref="D34:H34"/>
    <mergeCell ref="D35:H35"/>
    <mergeCell ref="D58:I58"/>
    <mergeCell ref="D59:I59"/>
    <mergeCell ref="D36:H36"/>
    <mergeCell ref="D37:H37"/>
    <mergeCell ref="D107:H107"/>
    <mergeCell ref="D108:H108"/>
    <mergeCell ref="B110:I110"/>
    <mergeCell ref="D111:I111"/>
    <mergeCell ref="E170:E171"/>
    <mergeCell ref="F170:F171"/>
    <mergeCell ref="G171:G172"/>
    <mergeCell ref="H171:H172"/>
    <mergeCell ref="I171:I172"/>
    <mergeCell ref="D160:I160"/>
    <mergeCell ref="D161:I161"/>
    <mergeCell ref="D149:I149"/>
    <mergeCell ref="D150:I150"/>
    <mergeCell ref="D151:I151"/>
    <mergeCell ref="D152:I152"/>
    <mergeCell ref="D153:I153"/>
    <mergeCell ref="D154:I154"/>
    <mergeCell ref="D155:I155"/>
    <mergeCell ref="D156:I156"/>
    <mergeCell ref="D162:I162"/>
    <mergeCell ref="D163:I163"/>
    <mergeCell ref="D164:I164"/>
    <mergeCell ref="D165:I165"/>
    <mergeCell ref="D166:I166"/>
    <mergeCell ref="D147:I147"/>
    <mergeCell ref="D101:H101"/>
    <mergeCell ref="D102:H102"/>
    <mergeCell ref="D122:I122"/>
    <mergeCell ref="D109:H109"/>
    <mergeCell ref="D123:I123"/>
    <mergeCell ref="D124:I124"/>
    <mergeCell ref="D127:I127"/>
    <mergeCell ref="D125:I125"/>
    <mergeCell ref="D137:H137"/>
    <mergeCell ref="D138:H138"/>
    <mergeCell ref="D140:H140"/>
    <mergeCell ref="D141:H141"/>
    <mergeCell ref="D142:H142"/>
    <mergeCell ref="D143:H143"/>
    <mergeCell ref="D144:H144"/>
    <mergeCell ref="D145:H145"/>
    <mergeCell ref="B146:I146"/>
    <mergeCell ref="D112:I112"/>
    <mergeCell ref="D113:I113"/>
    <mergeCell ref="D114:I114"/>
    <mergeCell ref="D115:I115"/>
    <mergeCell ref="D121:I121"/>
    <mergeCell ref="D106:H106"/>
    <mergeCell ref="B93:I93"/>
    <mergeCell ref="D89:I89"/>
    <mergeCell ref="D90:I90"/>
    <mergeCell ref="D75:H75"/>
    <mergeCell ref="D76:H76"/>
    <mergeCell ref="D80:H80"/>
    <mergeCell ref="D79:H79"/>
    <mergeCell ref="D77:H77"/>
    <mergeCell ref="D66:H66"/>
    <mergeCell ref="B81:I81"/>
    <mergeCell ref="D82:I82"/>
    <mergeCell ref="D83:I83"/>
    <mergeCell ref="D84:I84"/>
    <mergeCell ref="D85:I85"/>
    <mergeCell ref="B2:C2"/>
    <mergeCell ref="B4:I4"/>
    <mergeCell ref="B5:I5"/>
    <mergeCell ref="D27:H27"/>
    <mergeCell ref="D28:H28"/>
    <mergeCell ref="D20:H20"/>
    <mergeCell ref="D26:H26"/>
    <mergeCell ref="D23:H23"/>
    <mergeCell ref="B42:I42"/>
    <mergeCell ref="D38:H38"/>
    <mergeCell ref="D18:H18"/>
    <mergeCell ref="D24:H24"/>
    <mergeCell ref="D25:H25"/>
    <mergeCell ref="D29:H29"/>
    <mergeCell ref="D30:H30"/>
    <mergeCell ref="D41:H41"/>
    <mergeCell ref="D19:H19"/>
    <mergeCell ref="D21:H21"/>
    <mergeCell ref="D22:H22"/>
    <mergeCell ref="D60:I60"/>
    <mergeCell ref="D72:H72"/>
    <mergeCell ref="D39:H39"/>
    <mergeCell ref="D40:H40"/>
    <mergeCell ref="D52:I52"/>
    <mergeCell ref="D53:I53"/>
    <mergeCell ref="D54:I54"/>
    <mergeCell ref="D43:I43"/>
    <mergeCell ref="D44:I44"/>
    <mergeCell ref="D55:I55"/>
    <mergeCell ref="D56:I56"/>
    <mergeCell ref="D57:I57"/>
    <mergeCell ref="D45:I45"/>
    <mergeCell ref="D46:I46"/>
    <mergeCell ref="D47:I47"/>
    <mergeCell ref="D48:I48"/>
    <mergeCell ref="D49:I49"/>
    <mergeCell ref="D50:I50"/>
    <mergeCell ref="B1:I1"/>
    <mergeCell ref="D96:H96"/>
    <mergeCell ref="D97:H97"/>
    <mergeCell ref="D148:I148"/>
    <mergeCell ref="D116:I116"/>
    <mergeCell ref="D117:I117"/>
    <mergeCell ref="D118:I118"/>
    <mergeCell ref="D119:I119"/>
    <mergeCell ref="D120:I120"/>
    <mergeCell ref="D86:I86"/>
    <mergeCell ref="D87:I87"/>
    <mergeCell ref="D88:I88"/>
    <mergeCell ref="D98:H98"/>
    <mergeCell ref="D99:H99"/>
    <mergeCell ref="D91:I91"/>
    <mergeCell ref="B62:I62"/>
    <mergeCell ref="B63:I63"/>
    <mergeCell ref="D64:H64"/>
    <mergeCell ref="D65:H65"/>
    <mergeCell ref="B94:I94"/>
    <mergeCell ref="B133:I133"/>
    <mergeCell ref="D2:I2"/>
    <mergeCell ref="D3:I3"/>
    <mergeCell ref="D51:I51"/>
    <mergeCell ref="AF8:AG8"/>
    <mergeCell ref="AI8:AK8"/>
    <mergeCell ref="AI64:AK64"/>
    <mergeCell ref="AI65:AK65"/>
    <mergeCell ref="AI135:AK135"/>
    <mergeCell ref="AI136:AK136"/>
    <mergeCell ref="AI66:AK66"/>
    <mergeCell ref="AI96:AK96"/>
    <mergeCell ref="AI97:AK97"/>
    <mergeCell ref="AI98:AK98"/>
    <mergeCell ref="AI134:AK134"/>
    <mergeCell ref="AI9:AK9"/>
    <mergeCell ref="AI10:AK10"/>
    <mergeCell ref="AI11:AK11"/>
    <mergeCell ref="AF63:AG63"/>
    <mergeCell ref="AF95:AG95"/>
    <mergeCell ref="AI99:AK99"/>
    <mergeCell ref="AF133:AG133"/>
    <mergeCell ref="J232:K232"/>
    <mergeCell ref="J233:K233"/>
    <mergeCell ref="B168:K168"/>
    <mergeCell ref="J172:K172"/>
    <mergeCell ref="J218:K218"/>
    <mergeCell ref="J219:K219"/>
    <mergeCell ref="J228:K228"/>
    <mergeCell ref="J229:K229"/>
    <mergeCell ref="J230:K230"/>
    <mergeCell ref="J231:K231"/>
    <mergeCell ref="J173:K173"/>
    <mergeCell ref="J174:K174"/>
    <mergeCell ref="J175:K175"/>
    <mergeCell ref="J176:K176"/>
    <mergeCell ref="J177:K177"/>
    <mergeCell ref="J214:K214"/>
    <mergeCell ref="J215:K215"/>
    <mergeCell ref="J216:K216"/>
    <mergeCell ref="J217:K217"/>
    <mergeCell ref="C170:C171"/>
    <mergeCell ref="D170:D171"/>
    <mergeCell ref="J178:K178"/>
    <mergeCell ref="J179:K179"/>
    <mergeCell ref="J180:K180"/>
    <mergeCell ref="J181:K181"/>
    <mergeCell ref="J182:K182"/>
    <mergeCell ref="J183:K183"/>
    <mergeCell ref="J184:K184"/>
    <mergeCell ref="J185:K185"/>
    <mergeCell ref="J186:K186"/>
    <mergeCell ref="J187:K187"/>
    <mergeCell ref="J188:K188"/>
    <mergeCell ref="J189:K189"/>
    <mergeCell ref="J190:K190"/>
    <mergeCell ref="J191:K191"/>
    <mergeCell ref="J192:K192"/>
    <mergeCell ref="J193:K193"/>
    <mergeCell ref="J194:K194"/>
    <mergeCell ref="J195:K195"/>
    <mergeCell ref="J196:K196"/>
    <mergeCell ref="J197:K197"/>
    <mergeCell ref="J198:K198"/>
    <mergeCell ref="J199:K199"/>
    <mergeCell ref="J200:K200"/>
    <mergeCell ref="J201:K201"/>
    <mergeCell ref="J202:K202"/>
    <mergeCell ref="J203:K203"/>
    <mergeCell ref="J204:K204"/>
    <mergeCell ref="J220:K220"/>
    <mergeCell ref="J221:K221"/>
    <mergeCell ref="J222:K222"/>
    <mergeCell ref="J223:K223"/>
    <mergeCell ref="J224:K224"/>
    <mergeCell ref="J225:K225"/>
    <mergeCell ref="J226:K226"/>
    <mergeCell ref="J227:K227"/>
    <mergeCell ref="J205:K205"/>
    <mergeCell ref="J206:K206"/>
    <mergeCell ref="J207:K207"/>
    <mergeCell ref="J208:K208"/>
    <mergeCell ref="J209:K209"/>
    <mergeCell ref="J210:K210"/>
    <mergeCell ref="J211:K211"/>
    <mergeCell ref="J212:K212"/>
    <mergeCell ref="J213:K213"/>
  </mergeCells>
  <conditionalFormatting sqref="G171:H171">
    <cfRule type="colorScale" priority="679">
      <colorScale>
        <cfvo type="min"/>
        <cfvo type="percentile" val="50"/>
        <cfvo type="max"/>
        <color rgb="FFF8696B"/>
        <color rgb="FFFFEB84"/>
        <color rgb="FF63BE7B"/>
      </colorScale>
    </cfRule>
  </conditionalFormatting>
  <conditionalFormatting sqref="C31">
    <cfRule type="cellIs" dxfId="203" priority="663" operator="equal">
      <formula>"Pertinent"</formula>
    </cfRule>
  </conditionalFormatting>
  <conditionalFormatting sqref="C31">
    <cfRule type="cellIs" dxfId="202" priority="662" operator="equal">
      <formula>"Non Pertinent"</formula>
    </cfRule>
  </conditionalFormatting>
  <conditionalFormatting sqref="J103:Z103 I29:Z30">
    <cfRule type="cellIs" dxfId="201" priority="660" operator="equal">
      <formula>"Non Pertinent"</formula>
    </cfRule>
    <cfRule type="cellIs" dxfId="200" priority="661" operator="equal">
      <formula>"Pertinent"</formula>
    </cfRule>
  </conditionalFormatting>
  <conditionalFormatting sqref="B8">
    <cfRule type="colorScale" priority="553">
      <colorScale>
        <cfvo type="min"/>
        <cfvo type="percentile" val="50"/>
        <cfvo type="max"/>
        <color rgb="FFF8696B"/>
        <color rgb="FFFFEB84"/>
        <color rgb="FF63BE7B"/>
      </colorScale>
    </cfRule>
  </conditionalFormatting>
  <conditionalFormatting sqref="B42">
    <cfRule type="colorScale" priority="551">
      <colorScale>
        <cfvo type="min"/>
        <cfvo type="percentile" val="50"/>
        <cfvo type="max"/>
        <color rgb="FFF8696B"/>
        <color rgb="FFFFEB84"/>
        <color rgb="FF63BE7B"/>
      </colorScale>
    </cfRule>
  </conditionalFormatting>
  <conditionalFormatting sqref="B7">
    <cfRule type="colorScale" priority="550">
      <colorScale>
        <cfvo type="min"/>
        <cfvo type="percentile" val="50"/>
        <cfvo type="max"/>
        <color rgb="FFF8696B"/>
        <color rgb="FFFFEB84"/>
        <color rgb="FF63BE7B"/>
      </colorScale>
    </cfRule>
  </conditionalFormatting>
  <conditionalFormatting sqref="B62">
    <cfRule type="colorScale" priority="549">
      <colorScale>
        <cfvo type="min"/>
        <cfvo type="percentile" val="50"/>
        <cfvo type="max"/>
        <color rgb="FFF8696B"/>
        <color rgb="FFFFEB84"/>
        <color rgb="FF63BE7B"/>
      </colorScale>
    </cfRule>
  </conditionalFormatting>
  <conditionalFormatting sqref="B132">
    <cfRule type="colorScale" priority="546">
      <colorScale>
        <cfvo type="min"/>
        <cfvo type="percentile" val="50"/>
        <cfvo type="max"/>
        <color rgb="FFF8696B"/>
        <color rgb="FFFFEB84"/>
        <color rgb="FF63BE7B"/>
      </colorScale>
    </cfRule>
  </conditionalFormatting>
  <conditionalFormatting sqref="B168">
    <cfRule type="colorScale" priority="545">
      <colorScale>
        <cfvo type="min"/>
        <cfvo type="percentile" val="50"/>
        <cfvo type="max"/>
        <color rgb="FFF8696B"/>
        <color rgb="FFFFEB84"/>
        <color rgb="FF63BE7B"/>
      </colorScale>
    </cfRule>
  </conditionalFormatting>
  <conditionalFormatting sqref="B63">
    <cfRule type="colorScale" priority="544">
      <colorScale>
        <cfvo type="min"/>
        <cfvo type="percentile" val="50"/>
        <cfvo type="max"/>
        <color rgb="FFF8696B"/>
        <color rgb="FFFFEB84"/>
        <color rgb="FF63BE7B"/>
      </colorScale>
    </cfRule>
  </conditionalFormatting>
  <conditionalFormatting sqref="B133">
    <cfRule type="colorScale" priority="542">
      <colorScale>
        <cfvo type="min"/>
        <cfvo type="percentile" val="50"/>
        <cfvo type="max"/>
        <color rgb="FFF8696B"/>
        <color rgb="FFFFEB84"/>
        <color rgb="FF63BE7B"/>
      </colorScale>
    </cfRule>
  </conditionalFormatting>
  <conditionalFormatting sqref="C43">
    <cfRule type="colorScale" priority="532">
      <colorScale>
        <cfvo type="min"/>
        <cfvo type="percentile" val="50"/>
        <cfvo type="max"/>
        <color rgb="FFF8696B"/>
        <color rgb="FFFFEB84"/>
        <color rgb="FF63BE7B"/>
      </colorScale>
    </cfRule>
  </conditionalFormatting>
  <conditionalFormatting sqref="D43">
    <cfRule type="colorScale" priority="531">
      <colorScale>
        <cfvo type="min"/>
        <cfvo type="percentile" val="50"/>
        <cfvo type="max"/>
        <color rgb="FFF8696B"/>
        <color rgb="FFFFEB84"/>
        <color rgb="FF63BE7B"/>
      </colorScale>
    </cfRule>
  </conditionalFormatting>
  <conditionalFormatting sqref="B93">
    <cfRule type="colorScale" priority="528">
      <colorScale>
        <cfvo type="min"/>
        <cfvo type="percentile" val="50"/>
        <cfvo type="max"/>
        <color rgb="FFF8696B"/>
        <color rgb="FFFFEB84"/>
        <color rgb="FF63BE7B"/>
      </colorScale>
    </cfRule>
  </conditionalFormatting>
  <conditionalFormatting sqref="B110">
    <cfRule type="colorScale" priority="527">
      <colorScale>
        <cfvo type="min"/>
        <cfvo type="percentile" val="50"/>
        <cfvo type="max"/>
        <color rgb="FFF8696B"/>
        <color rgb="FFFFEB84"/>
        <color rgb="FF63BE7B"/>
      </colorScale>
    </cfRule>
  </conditionalFormatting>
  <conditionalFormatting sqref="D111">
    <cfRule type="colorScale" priority="525">
      <colorScale>
        <cfvo type="min"/>
        <cfvo type="percentile" val="50"/>
        <cfvo type="max"/>
        <color rgb="FFF8696B"/>
        <color rgb="FFFFEB84"/>
        <color rgb="FF63BE7B"/>
      </colorScale>
    </cfRule>
  </conditionalFormatting>
  <conditionalFormatting sqref="B146">
    <cfRule type="colorScale" priority="524">
      <colorScale>
        <cfvo type="min"/>
        <cfvo type="percentile" val="50"/>
        <cfvo type="max"/>
        <color rgb="FFF8696B"/>
        <color rgb="FFFFEB84"/>
        <color rgb="FF63BE7B"/>
      </colorScale>
    </cfRule>
  </conditionalFormatting>
  <conditionalFormatting sqref="C147">
    <cfRule type="colorScale" priority="523">
      <colorScale>
        <cfvo type="min"/>
        <cfvo type="percentile" val="50"/>
        <cfvo type="max"/>
        <color rgb="FFF8696B"/>
        <color rgb="FFFFEB84"/>
        <color rgb="FF63BE7B"/>
      </colorScale>
    </cfRule>
  </conditionalFormatting>
  <conditionalFormatting sqref="D147">
    <cfRule type="colorScale" priority="522">
      <colorScale>
        <cfvo type="min"/>
        <cfvo type="percentile" val="50"/>
        <cfvo type="max"/>
        <color rgb="FFF8696B"/>
        <color rgb="FFFFEB84"/>
        <color rgb="FF63BE7B"/>
      </colorScale>
    </cfRule>
  </conditionalFormatting>
  <conditionalFormatting sqref="I97:Z102">
    <cfRule type="cellIs" dxfId="199" priority="518" operator="equal">
      <formula>"Non Pertinent"</formula>
    </cfRule>
    <cfRule type="cellIs" dxfId="198" priority="519" operator="equal">
      <formula>"Pertinent"</formula>
    </cfRule>
  </conditionalFormatting>
  <conditionalFormatting sqref="I139:Z139 J137:Z138">
    <cfRule type="cellIs" dxfId="197" priority="512" operator="equal">
      <formula>"Non Pertinent"</formula>
    </cfRule>
    <cfRule type="cellIs" dxfId="196" priority="513" operator="equal">
      <formula>"Pertinent"</formula>
    </cfRule>
  </conditionalFormatting>
  <conditionalFormatting sqref="J66:Z66">
    <cfRule type="cellIs" dxfId="195" priority="456" operator="equal">
      <formula>"Non Pertinent"</formula>
    </cfRule>
    <cfRule type="cellIs" dxfId="194" priority="457" operator="equal">
      <formula>"Pertinent"</formula>
    </cfRule>
  </conditionalFormatting>
  <conditionalFormatting sqref="I14:Z17 J12:Z13 I19:Z20 I26:Z26 I23:Z23">
    <cfRule type="cellIs" dxfId="193" priority="454" operator="equal">
      <formula>"Non Pertinent"</formula>
    </cfRule>
    <cfRule type="cellIs" dxfId="192" priority="455" operator="equal">
      <formula>"Pertinent"</formula>
    </cfRule>
  </conditionalFormatting>
  <conditionalFormatting sqref="C32:C41">
    <cfRule type="cellIs" dxfId="191" priority="441" operator="equal">
      <formula>"Pertinent"</formula>
    </cfRule>
  </conditionalFormatting>
  <conditionalFormatting sqref="C32:C41">
    <cfRule type="cellIs" dxfId="190" priority="440" operator="equal">
      <formula>"Non Pertinent"</formula>
    </cfRule>
  </conditionalFormatting>
  <conditionalFormatting sqref="C151 C154:C155 C158:C166">
    <cfRule type="containsText" dxfId="189" priority="402" operator="containsText" text="Elevé">
      <formula>NOT(ISERROR(SEARCH("Elevé",C151)))</formula>
    </cfRule>
    <cfRule type="containsText" dxfId="188" priority="403" operator="containsText" text="Standard">
      <formula>NOT(ISERROR(SEARCH("Standard",C151)))</formula>
    </cfRule>
  </conditionalFormatting>
  <conditionalFormatting sqref="C49 C51:C60">
    <cfRule type="containsText" dxfId="187" priority="411" operator="containsText" text="Elevé">
      <formula>NOT(ISERROR(SEARCH("Elevé",C49)))</formula>
    </cfRule>
    <cfRule type="containsText" dxfId="186" priority="412" operator="containsText" text="Standard">
      <formula>NOT(ISERROR(SEARCH("Standard",C49)))</formula>
    </cfRule>
  </conditionalFormatting>
  <conditionalFormatting sqref="C88:C91">
    <cfRule type="containsText" dxfId="185" priority="408" operator="containsText" text="Elevé">
      <formula>NOT(ISERROR(SEARCH("Elevé",C88)))</formula>
    </cfRule>
    <cfRule type="containsText" dxfId="184" priority="409" operator="containsText" text="Standard">
      <formula>NOT(ISERROR(SEARCH("Standard",C88)))</formula>
    </cfRule>
  </conditionalFormatting>
  <conditionalFormatting sqref="C119:C130">
    <cfRule type="containsText" dxfId="183" priority="405" operator="containsText" text="Elevé">
      <formula>NOT(ISERROR(SEARCH("Elevé",C119)))</formula>
    </cfRule>
    <cfRule type="containsText" dxfId="182" priority="406" operator="containsText" text="Standard">
      <formula>NOT(ISERROR(SEARCH("Standard",C119)))</formula>
    </cfRule>
  </conditionalFormatting>
  <conditionalFormatting sqref="J96:Z96">
    <cfRule type="cellIs" dxfId="181" priority="362" operator="equal">
      <formula>"Pertinent"</formula>
    </cfRule>
  </conditionalFormatting>
  <conditionalFormatting sqref="J96:Z96">
    <cfRule type="cellIs" dxfId="180" priority="361" operator="equal">
      <formula>"Non Pertinent"</formula>
    </cfRule>
  </conditionalFormatting>
  <conditionalFormatting sqref="J65:Z65">
    <cfRule type="cellIs" dxfId="179" priority="369" operator="equal">
      <formula>"Pertinent"</formula>
    </cfRule>
  </conditionalFormatting>
  <conditionalFormatting sqref="J65:Z65">
    <cfRule type="cellIs" dxfId="178" priority="368" operator="equal">
      <formula>"Non Pertinent"</formula>
    </cfRule>
  </conditionalFormatting>
  <conditionalFormatting sqref="I32:Z41">
    <cfRule type="cellIs" dxfId="177" priority="345" operator="equal">
      <formula>"Pertinent"</formula>
    </cfRule>
  </conditionalFormatting>
  <conditionalFormatting sqref="I32:Z41">
    <cfRule type="cellIs" dxfId="176" priority="344" operator="equal">
      <formula>"Non Pertinent"</formula>
    </cfRule>
  </conditionalFormatting>
  <conditionalFormatting sqref="J135:Z136">
    <cfRule type="cellIs" dxfId="175" priority="355" operator="equal">
      <formula>"Pertinent"</formula>
    </cfRule>
  </conditionalFormatting>
  <conditionalFormatting sqref="J135:Z136">
    <cfRule type="cellIs" dxfId="174" priority="354" operator="equal">
      <formula>"Non Pertinent"</formula>
    </cfRule>
  </conditionalFormatting>
  <conditionalFormatting sqref="I75:Z80">
    <cfRule type="cellIs" dxfId="173" priority="342" operator="equal">
      <formula>"Pertinent"</formula>
    </cfRule>
  </conditionalFormatting>
  <conditionalFormatting sqref="I75:Z80">
    <cfRule type="cellIs" dxfId="172" priority="341" operator="equal">
      <formula>"Non Pertinent"</formula>
    </cfRule>
  </conditionalFormatting>
  <conditionalFormatting sqref="I104:Z109">
    <cfRule type="cellIs" dxfId="171" priority="339" operator="equal">
      <formula>"Pertinent"</formula>
    </cfRule>
  </conditionalFormatting>
  <conditionalFormatting sqref="I104:Z109">
    <cfRule type="cellIs" dxfId="170" priority="338" operator="equal">
      <formula>"Non Pertinent"</formula>
    </cfRule>
  </conditionalFormatting>
  <conditionalFormatting sqref="I141:Z145">
    <cfRule type="cellIs" dxfId="169" priority="336" operator="equal">
      <formula>"Pertinent"</formula>
    </cfRule>
  </conditionalFormatting>
  <conditionalFormatting sqref="I141:Z145">
    <cfRule type="cellIs" dxfId="168" priority="335" operator="equal">
      <formula>"Non Pertinent"</formula>
    </cfRule>
  </conditionalFormatting>
  <conditionalFormatting sqref="C83:C87">
    <cfRule type="containsText" dxfId="167" priority="322" operator="containsText" text="Elevé">
      <formula>NOT(ISERROR(SEARCH("Elevé",C83)))</formula>
    </cfRule>
    <cfRule type="containsText" dxfId="166" priority="323" operator="containsText" text="Standard">
      <formula>NOT(ISERROR(SEARCH("Standard",C83)))</formula>
    </cfRule>
  </conditionalFormatting>
  <conditionalFormatting sqref="C112:C118">
    <cfRule type="containsText" dxfId="165" priority="319" operator="containsText" text="Elevé">
      <formula>NOT(ISERROR(SEARCH("Elevé",C112)))</formula>
    </cfRule>
    <cfRule type="containsText" dxfId="164" priority="320" operator="containsText" text="Standard">
      <formula>NOT(ISERROR(SEARCH("Standard",C112)))</formula>
    </cfRule>
  </conditionalFormatting>
  <conditionalFormatting sqref="C150">
    <cfRule type="containsText" dxfId="163" priority="316" operator="containsText" text="Elevé">
      <formula>NOT(ISERROR(SEARCH("Elevé",C150)))</formula>
    </cfRule>
    <cfRule type="containsText" dxfId="162" priority="317" operator="containsText" text="Standard">
      <formula>NOT(ISERROR(SEARCH("Standard",C150)))</formula>
    </cfRule>
  </conditionalFormatting>
  <conditionalFormatting sqref="G170:I170">
    <cfRule type="colorScale" priority="696">
      <colorScale>
        <cfvo type="min"/>
        <cfvo type="percentile" val="50"/>
        <cfvo type="max"/>
        <color rgb="FFF8696B"/>
        <color rgb="FFFFEB84"/>
        <color rgb="FF63BE7B"/>
      </colorScale>
    </cfRule>
  </conditionalFormatting>
  <conditionalFormatting sqref="C86">
    <cfRule type="containsText" dxfId="161" priority="288" operator="containsText" text="Elevé">
      <formula>NOT(ISERROR(SEARCH("Elevé",C86)))</formula>
    </cfRule>
    <cfRule type="containsText" dxfId="160" priority="289" operator="containsText" text="Standard">
      <formula>NOT(ISERROR(SEARCH("Standard",C86)))</formula>
    </cfRule>
  </conditionalFormatting>
  <conditionalFormatting sqref="I18:Z18">
    <cfRule type="cellIs" dxfId="159" priority="270" operator="equal">
      <formula>"Non Pertinent"</formula>
    </cfRule>
    <cfRule type="cellIs" dxfId="158" priority="271" operator="equal">
      <formula>"Pertinent"</formula>
    </cfRule>
  </conditionalFormatting>
  <conditionalFormatting sqref="I24:Z25">
    <cfRule type="cellIs" dxfId="157" priority="266" operator="equal">
      <formula>"Non Pertinent"</formula>
    </cfRule>
    <cfRule type="cellIs" dxfId="156" priority="267" operator="equal">
      <formula>"Pertinent"</formula>
    </cfRule>
  </conditionalFormatting>
  <conditionalFormatting sqref="I66">
    <cfRule type="cellIs" dxfId="155" priority="264" operator="equal">
      <formula>"Non Pertinent"</formula>
    </cfRule>
    <cfRule type="cellIs" dxfId="154" priority="265" operator="equal">
      <formula>"Pertinent"</formula>
    </cfRule>
  </conditionalFormatting>
  <conditionalFormatting sqref="I136:I138">
    <cfRule type="cellIs" dxfId="153" priority="250" operator="equal">
      <formula>"Non Pertinent"</formula>
    </cfRule>
    <cfRule type="cellIs" dxfId="152" priority="251" operator="equal">
      <formula>"Pertinent"</formula>
    </cfRule>
  </conditionalFormatting>
  <conditionalFormatting sqref="J67:Z68">
    <cfRule type="cellIs" dxfId="151" priority="260" operator="equal">
      <formula>"Non Pertinent"</formula>
    </cfRule>
    <cfRule type="cellIs" dxfId="150" priority="261" operator="equal">
      <formula>"Pertinent"</formula>
    </cfRule>
  </conditionalFormatting>
  <conditionalFormatting sqref="I67:I68">
    <cfRule type="cellIs" dxfId="149" priority="258" operator="equal">
      <formula>"Non Pertinent"</formula>
    </cfRule>
    <cfRule type="cellIs" dxfId="148" priority="259" operator="equal">
      <formula>"Pertinent"</formula>
    </cfRule>
  </conditionalFormatting>
  <conditionalFormatting sqref="J69:Z73">
    <cfRule type="cellIs" dxfId="147" priority="254" operator="equal">
      <formula>"Non Pertinent"</formula>
    </cfRule>
    <cfRule type="cellIs" dxfId="146" priority="255" operator="equal">
      <formula>"Pertinent"</formula>
    </cfRule>
  </conditionalFormatting>
  <conditionalFormatting sqref="I69:I73">
    <cfRule type="cellIs" dxfId="145" priority="252" operator="equal">
      <formula>"Non Pertinent"</formula>
    </cfRule>
    <cfRule type="cellIs" dxfId="144" priority="253" operator="equal">
      <formula>"Pertinent"</formula>
    </cfRule>
  </conditionalFormatting>
  <conditionalFormatting sqref="I21:Z22">
    <cfRule type="cellIs" dxfId="143" priority="246" operator="equal">
      <formula>"Non Pertinent"</formula>
    </cfRule>
    <cfRule type="cellIs" dxfId="142" priority="247" operator="equal">
      <formula>"Pertinent"</formula>
    </cfRule>
  </conditionalFormatting>
  <conditionalFormatting sqref="I27:Z28">
    <cfRule type="cellIs" dxfId="141" priority="242" operator="equal">
      <formula>"Non Pertinent"</formula>
    </cfRule>
    <cfRule type="cellIs" dxfId="140" priority="243" operator="equal">
      <formula>"Pertinent"</formula>
    </cfRule>
  </conditionalFormatting>
  <conditionalFormatting sqref="C10:C30">
    <cfRule type="cellIs" dxfId="139" priority="239" operator="equal">
      <formula>"Pertinent"</formula>
    </cfRule>
  </conditionalFormatting>
  <conditionalFormatting sqref="C10:C30">
    <cfRule type="cellIs" dxfId="138" priority="238" operator="equal">
      <formula>"Non Pertinent"</formula>
    </cfRule>
  </conditionalFormatting>
  <conditionalFormatting sqref="C74">
    <cfRule type="cellIs" dxfId="137" priority="229" operator="equal">
      <formula>"Pertinent"</formula>
    </cfRule>
  </conditionalFormatting>
  <conditionalFormatting sqref="C74">
    <cfRule type="cellIs" dxfId="136" priority="228" operator="equal">
      <formula>"Non Pertinent"</formula>
    </cfRule>
  </conditionalFormatting>
  <conditionalFormatting sqref="C75:C80">
    <cfRule type="cellIs" dxfId="135" priority="227" operator="equal">
      <formula>"Pertinent"</formula>
    </cfRule>
  </conditionalFormatting>
  <conditionalFormatting sqref="C75:C80">
    <cfRule type="cellIs" dxfId="134" priority="226" operator="equal">
      <formula>"Non Pertinent"</formula>
    </cfRule>
  </conditionalFormatting>
  <conditionalFormatting sqref="C103">
    <cfRule type="cellIs" dxfId="133" priority="225" operator="equal">
      <formula>"Pertinent"</formula>
    </cfRule>
  </conditionalFormatting>
  <conditionalFormatting sqref="C103">
    <cfRule type="cellIs" dxfId="132" priority="224" operator="equal">
      <formula>"Non Pertinent"</formula>
    </cfRule>
  </conditionalFormatting>
  <conditionalFormatting sqref="C104:C109">
    <cfRule type="cellIs" dxfId="131" priority="223" operator="equal">
      <formula>"Pertinent"</formula>
    </cfRule>
  </conditionalFormatting>
  <conditionalFormatting sqref="C104:C109">
    <cfRule type="cellIs" dxfId="130" priority="222" operator="equal">
      <formula>"Non Pertinent"</formula>
    </cfRule>
  </conditionalFormatting>
  <conditionalFormatting sqref="C140">
    <cfRule type="cellIs" dxfId="129" priority="221" operator="equal">
      <formula>"Pertinent"</formula>
    </cfRule>
  </conditionalFormatting>
  <conditionalFormatting sqref="C140">
    <cfRule type="cellIs" dxfId="128" priority="220" operator="equal">
      <formula>"Non Pertinent"</formula>
    </cfRule>
  </conditionalFormatting>
  <conditionalFormatting sqref="C141:C145">
    <cfRule type="cellIs" dxfId="127" priority="219" operator="equal">
      <formula>"Pertinent"</formula>
    </cfRule>
  </conditionalFormatting>
  <conditionalFormatting sqref="C141:C145">
    <cfRule type="cellIs" dxfId="126" priority="218" operator="equal">
      <formula>"Non Pertinent"</formula>
    </cfRule>
  </conditionalFormatting>
  <conditionalFormatting sqref="C10:C30">
    <cfRule type="containsText" dxfId="125" priority="203" operator="containsText" text="Non pertinent">
      <formula>NOT(ISERROR(SEARCH("Non pertinent",C10)))</formula>
    </cfRule>
    <cfRule type="containsText" dxfId="124" priority="205" operator="containsText" text="Non pertinent">
      <formula>NOT(ISERROR(SEARCH("Non pertinent",C10)))</formula>
    </cfRule>
  </conditionalFormatting>
  <conditionalFormatting sqref="C10:C30">
    <cfRule type="containsText" dxfId="123" priority="202" operator="containsText" text="Non pertinent">
      <formula>NOT(ISERROR(SEARCH("Non pertinent",C10)))</formula>
    </cfRule>
  </conditionalFormatting>
  <conditionalFormatting sqref="C65:C73">
    <cfRule type="cellIs" dxfId="122" priority="200" operator="equal">
      <formula>"Pertinent"</formula>
    </cfRule>
  </conditionalFormatting>
  <conditionalFormatting sqref="C65:C73">
    <cfRule type="cellIs" dxfId="121" priority="199" operator="equal">
      <formula>"Non Pertinent"</formula>
    </cfRule>
  </conditionalFormatting>
  <conditionalFormatting sqref="C65:C73">
    <cfRule type="containsText" dxfId="120" priority="197" operator="containsText" text="Non pertinent">
      <formula>NOT(ISERROR(SEARCH("Non pertinent",C65)))</formula>
    </cfRule>
    <cfRule type="containsText" dxfId="119" priority="198" operator="containsText" text="Non pertinent">
      <formula>NOT(ISERROR(SEARCH("Non pertinent",C65)))</formula>
    </cfRule>
  </conditionalFormatting>
  <conditionalFormatting sqref="C65:C73">
    <cfRule type="containsText" dxfId="118" priority="196" operator="containsText" text="Non pertinent">
      <formula>NOT(ISERROR(SEARCH("Non pertinent",C65)))</formula>
    </cfRule>
  </conditionalFormatting>
  <conditionalFormatting sqref="C96:C102">
    <cfRule type="cellIs" dxfId="117" priority="195" operator="equal">
      <formula>"Pertinent"</formula>
    </cfRule>
  </conditionalFormatting>
  <conditionalFormatting sqref="C96:C102">
    <cfRule type="cellIs" dxfId="116" priority="194" operator="equal">
      <formula>"Non Pertinent"</formula>
    </cfRule>
  </conditionalFormatting>
  <conditionalFormatting sqref="C96:C102">
    <cfRule type="containsText" dxfId="115" priority="192" operator="containsText" text="Non pertinent">
      <formula>NOT(ISERROR(SEARCH("Non pertinent",C96)))</formula>
    </cfRule>
    <cfRule type="containsText" dxfId="114" priority="193" operator="containsText" text="Non pertinent">
      <formula>NOT(ISERROR(SEARCH("Non pertinent",C96)))</formula>
    </cfRule>
  </conditionalFormatting>
  <conditionalFormatting sqref="C96:C102">
    <cfRule type="containsText" dxfId="113" priority="191" operator="containsText" text="Non pertinent">
      <formula>NOT(ISERROR(SEARCH("Non pertinent",C96)))</formula>
    </cfRule>
  </conditionalFormatting>
  <conditionalFormatting sqref="C135:C139">
    <cfRule type="cellIs" dxfId="112" priority="190" operator="equal">
      <formula>"Pertinent"</formula>
    </cfRule>
  </conditionalFormatting>
  <conditionalFormatting sqref="C135:C139">
    <cfRule type="cellIs" dxfId="111" priority="189" operator="equal">
      <formula>"Non Pertinent"</formula>
    </cfRule>
  </conditionalFormatting>
  <conditionalFormatting sqref="C135:C139">
    <cfRule type="containsText" dxfId="110" priority="187" operator="containsText" text="Non pertinent">
      <formula>NOT(ISERROR(SEARCH("Non pertinent",C135)))</formula>
    </cfRule>
    <cfRule type="containsText" dxfId="109" priority="188" operator="containsText" text="Non pertinent">
      <formula>NOT(ISERROR(SEARCH("Non pertinent",C135)))</formula>
    </cfRule>
  </conditionalFormatting>
  <conditionalFormatting sqref="C135:C139">
    <cfRule type="containsText" dxfId="108" priority="186" operator="containsText" text="Non pertinent">
      <formula>NOT(ISERROR(SEARCH("Non pertinent",C135)))</formula>
    </cfRule>
  </conditionalFormatting>
  <conditionalFormatting sqref="C148:C149">
    <cfRule type="containsText" dxfId="107" priority="162" operator="containsText" text="Elevé">
      <formula>NOT(ISERROR(SEARCH("Elevé",C148)))</formula>
    </cfRule>
    <cfRule type="containsText" dxfId="106" priority="163" operator="containsText" text="Standard">
      <formula>NOT(ISERROR(SEARCH("Standard",C148)))</formula>
    </cfRule>
  </conditionalFormatting>
  <conditionalFormatting sqref="C44:C48">
    <cfRule type="containsText" dxfId="105" priority="158" operator="containsText" text="Elevé">
      <formula>NOT(ISERROR(SEARCH("Elevé",C44)))</formula>
    </cfRule>
    <cfRule type="containsText" dxfId="104" priority="159" operator="containsText" text="Standard">
      <formula>NOT(ISERROR(SEARCH("Standard",C44)))</formula>
    </cfRule>
  </conditionalFormatting>
  <conditionalFormatting sqref="G173:I233">
    <cfRule type="cellIs" dxfId="103" priority="151" operator="equal">
      <formula>"Oui"</formula>
    </cfRule>
  </conditionalFormatting>
  <conditionalFormatting sqref="G173:I233">
    <cfRule type="containsText" dxfId="102" priority="147" operator="containsText" text="Oui">
      <formula>NOT(ISERROR(SEARCH("Oui",G173)))</formula>
    </cfRule>
    <cfRule type="cellIs" dxfId="101" priority="148" operator="greaterThan">
      <formula>-1</formula>
    </cfRule>
    <cfRule type="top10" dxfId="100" priority="149" rank="10"/>
    <cfRule type="cellIs" dxfId="99" priority="150" operator="equal">
      <formula>""" """</formula>
    </cfRule>
  </conditionalFormatting>
  <conditionalFormatting sqref="H173:I233">
    <cfRule type="containsText" dxfId="98" priority="146" operator="containsText" text="Oui">
      <formula>NOT(ISERROR(SEARCH("Oui",H173)))</formula>
    </cfRule>
  </conditionalFormatting>
  <conditionalFormatting sqref="I173:I233">
    <cfRule type="containsText" dxfId="97" priority="145" operator="containsText" text="Oui">
      <formula>NOT(ISERROR(SEARCH("Oui",I173)))</formula>
    </cfRule>
    <cfRule type="cellIs" dxfId="96" priority="59" operator="equal">
      <formula>"Ja"</formula>
    </cfRule>
  </conditionalFormatting>
  <conditionalFormatting sqref="H173:H233">
    <cfRule type="containsText" dxfId="95" priority="144" operator="containsText" text="Oui">
      <formula>NOT(ISERROR(SEARCH("Oui",H173)))</formula>
    </cfRule>
    <cfRule type="cellIs" dxfId="94" priority="60" operator="equal">
      <formula>"Ja"</formula>
    </cfRule>
  </conditionalFormatting>
  <conditionalFormatting sqref="C82">
    <cfRule type="colorScale" priority="143">
      <colorScale>
        <cfvo type="min"/>
        <cfvo type="percentile" val="50"/>
        <cfvo type="max"/>
        <color rgb="FFF8696B"/>
        <color rgb="FFFFEB84"/>
        <color rgb="FF63BE7B"/>
      </colorScale>
    </cfRule>
  </conditionalFormatting>
  <conditionalFormatting sqref="D82">
    <cfRule type="colorScale" priority="142">
      <colorScale>
        <cfvo type="min"/>
        <cfvo type="percentile" val="50"/>
        <cfvo type="max"/>
        <color rgb="FFF8696B"/>
        <color rgb="FFFFEB84"/>
        <color rgb="FF63BE7B"/>
      </colorScale>
    </cfRule>
  </conditionalFormatting>
  <conditionalFormatting sqref="C111">
    <cfRule type="colorScale" priority="141">
      <colorScale>
        <cfvo type="min"/>
        <cfvo type="percentile" val="50"/>
        <cfvo type="max"/>
        <color rgb="FFF8696B"/>
        <color rgb="FFFFEB84"/>
        <color rgb="FF63BE7B"/>
      </colorScale>
    </cfRule>
  </conditionalFormatting>
  <conditionalFormatting sqref="I171">
    <cfRule type="colorScale" priority="140">
      <colorScale>
        <cfvo type="min"/>
        <cfvo type="percentile" val="50"/>
        <cfvo type="max"/>
        <color rgb="FFF8696B"/>
        <color rgb="FFFFEB84"/>
        <color rgb="FF63BE7B"/>
      </colorScale>
    </cfRule>
  </conditionalFormatting>
  <conditionalFormatting sqref="C50">
    <cfRule type="containsText" dxfId="93" priority="137" operator="containsText" text="Elevé">
      <formula>NOT(ISERROR(SEARCH("Elevé",C50)))</formula>
    </cfRule>
    <cfRule type="containsText" dxfId="92" priority="138" operator="containsText" text="Standard">
      <formula>NOT(ISERROR(SEARCH("Standard",C50)))</formula>
    </cfRule>
  </conditionalFormatting>
  <conditionalFormatting sqref="C152">
    <cfRule type="containsText" dxfId="91" priority="119" operator="containsText" text="Elevé">
      <formula>NOT(ISERROR(SEARCH("Elevé",C152)))</formula>
    </cfRule>
    <cfRule type="containsText" dxfId="90" priority="120" operator="containsText" text="Standard">
      <formula>NOT(ISERROR(SEARCH("Standard",C152)))</formula>
    </cfRule>
  </conditionalFormatting>
  <conditionalFormatting sqref="C153">
    <cfRule type="containsText" dxfId="89" priority="116" operator="containsText" text="Elevé">
      <formula>NOT(ISERROR(SEARCH("Elevé",C153)))</formula>
    </cfRule>
    <cfRule type="containsText" dxfId="88" priority="117" operator="containsText" text="Standard">
      <formula>NOT(ISERROR(SEARCH("Standard",C153)))</formula>
    </cfRule>
  </conditionalFormatting>
  <conditionalFormatting sqref="C156">
    <cfRule type="containsText" dxfId="87" priority="113" operator="containsText" text="Elevé">
      <formula>NOT(ISERROR(SEARCH("Elevé",C156)))</formula>
    </cfRule>
    <cfRule type="containsText" dxfId="86" priority="114" operator="containsText" text="Standard">
      <formula>NOT(ISERROR(SEARCH("Standard",C156)))</formula>
    </cfRule>
  </conditionalFormatting>
  <conditionalFormatting sqref="C157">
    <cfRule type="containsText" dxfId="85" priority="110" operator="containsText" text="Elevé">
      <formula>NOT(ISERROR(SEARCH("Elevé",C157)))</formula>
    </cfRule>
    <cfRule type="containsText" dxfId="84" priority="111" operator="containsText" text="Standard">
      <formula>NOT(ISERROR(SEARCH("Standard",C157)))</formula>
    </cfRule>
  </conditionalFormatting>
  <conditionalFormatting sqref="B81">
    <cfRule type="colorScale" priority="105">
      <colorScale>
        <cfvo type="min"/>
        <cfvo type="percentile" val="50"/>
        <cfvo type="max"/>
        <color rgb="FFF8696B"/>
        <color rgb="FFFFEB84"/>
        <color rgb="FF63BE7B"/>
      </colorScale>
    </cfRule>
  </conditionalFormatting>
  <conditionalFormatting sqref="B94">
    <cfRule type="colorScale" priority="104">
      <colorScale>
        <cfvo type="min"/>
        <cfvo type="percentile" val="50"/>
        <cfvo type="max"/>
        <color rgb="FFF8696B"/>
        <color rgb="FFFFEB84"/>
        <color rgb="FF63BE7B"/>
      </colorScale>
    </cfRule>
  </conditionalFormatting>
  <conditionalFormatting sqref="I74">
    <cfRule type="cellIs" dxfId="83" priority="102" operator="equal">
      <formula>"Non Pertinent"</formula>
    </cfRule>
    <cfRule type="cellIs" dxfId="82" priority="103" operator="equal">
      <formula>"Pertinent"</formula>
    </cfRule>
  </conditionalFormatting>
  <conditionalFormatting sqref="I103">
    <cfRule type="cellIs" dxfId="81" priority="100" operator="equal">
      <formula>"Non Pertinent"</formula>
    </cfRule>
    <cfRule type="cellIs" dxfId="80" priority="101" operator="equal">
      <formula>"Pertinent"</formula>
    </cfRule>
  </conditionalFormatting>
  <conditionalFormatting sqref="I140">
    <cfRule type="cellIs" dxfId="79" priority="98" operator="equal">
      <formula>"Non Pertinent"</formula>
    </cfRule>
    <cfRule type="cellIs" dxfId="78" priority="99" operator="equal">
      <formula>"Pertinent"</formula>
    </cfRule>
  </conditionalFormatting>
  <conditionalFormatting sqref="C1:C1048576">
    <cfRule type="cellIs" dxfId="77" priority="87" operator="equal">
      <formula>"Relevant"</formula>
    </cfRule>
    <cfRule type="cellIs" dxfId="76" priority="63" operator="equal">
      <formula>"Standaard"</formula>
    </cfRule>
    <cfRule type="cellIs" dxfId="75" priority="62" operator="equal">
      <formula>"Hoog"</formula>
    </cfRule>
  </conditionalFormatting>
  <conditionalFormatting sqref="G173:G233">
    <cfRule type="cellIs" dxfId="74" priority="61" operator="equal">
      <formula>"Ja"</formula>
    </cfRule>
  </conditionalFormatting>
  <conditionalFormatting sqref="G179">
    <cfRule type="containsText" dxfId="73" priority="58" operator="containsText" text="Oui">
      <formula>NOT(ISERROR(SEARCH("Oui",G179)))</formula>
    </cfRule>
  </conditionalFormatting>
  <conditionalFormatting sqref="G179">
    <cfRule type="cellIs" dxfId="72" priority="56" operator="equal">
      <formula>"Ja"</formula>
    </cfRule>
    <cfRule type="containsText" dxfId="71" priority="57" operator="containsText" text="Oui">
      <formula>NOT(ISERROR(SEARCH("Oui",G179)))</formula>
    </cfRule>
  </conditionalFormatting>
  <conditionalFormatting sqref="G199">
    <cfRule type="containsText" dxfId="70" priority="55" operator="containsText" text="Oui">
      <formula>NOT(ISERROR(SEARCH("Oui",G199)))</formula>
    </cfRule>
  </conditionalFormatting>
  <conditionalFormatting sqref="G199">
    <cfRule type="cellIs" dxfId="69" priority="53" operator="equal">
      <formula>"Ja"</formula>
    </cfRule>
    <cfRule type="containsText" dxfId="68" priority="54" operator="containsText" text="Oui">
      <formula>NOT(ISERROR(SEARCH("Oui",G199)))</formula>
    </cfRule>
  </conditionalFormatting>
  <conditionalFormatting sqref="I202">
    <cfRule type="cellIs" dxfId="67" priority="51" operator="equal">
      <formula>"Ja"</formula>
    </cfRule>
    <cfRule type="containsText" dxfId="66" priority="52" operator="containsText" text="Oui">
      <formula>NOT(ISERROR(SEARCH("Oui",I202)))</formula>
    </cfRule>
  </conditionalFormatting>
  <conditionalFormatting sqref="C50">
    <cfRule type="containsText" dxfId="65" priority="48" operator="containsText" text="Elevé">
      <formula>NOT(ISERROR(SEARCH("Elevé",C50)))</formula>
    </cfRule>
    <cfRule type="containsText" dxfId="64" priority="49" operator="containsText" text="Standard">
      <formula>NOT(ISERROR(SEARCH("Standard",C50)))</formula>
    </cfRule>
  </conditionalFormatting>
  <conditionalFormatting sqref="I10:I13">
    <cfRule type="cellIs" dxfId="63" priority="7" operator="equal">
      <formula>"Relevant"</formula>
    </cfRule>
  </conditionalFormatting>
  <conditionalFormatting sqref="I65">
    <cfRule type="cellIs" dxfId="62" priority="5" operator="equal">
      <formula>"Relevant"</formula>
    </cfRule>
  </conditionalFormatting>
  <conditionalFormatting sqref="I96">
    <cfRule type="cellIs" dxfId="61" priority="3" operator="equal">
      <formula>"Relevant"</formula>
    </cfRule>
  </conditionalFormatting>
  <conditionalFormatting sqref="I135">
    <cfRule type="cellIs" dxfId="60" priority="1" operator="equal">
      <formula>"Relevant"</formula>
    </cfRule>
  </conditionalFormatting>
  <hyperlinks>
    <hyperlink ref="B7:I7" location="'Définition des termes'!A2" display="1. Caractéristiques de mes clients (clients = preneurs d'assurance, mandataires, bénéficiaires effectifs, bénéficiaires contractuels (en ce compris leurs éventuels bénéficiaires effectifs))"/>
    <hyperlink ref="B11" location="'Algemene risicobeoordeling'!A1" display="Heeft het kantoor cliënten (incl. de lasthebbers en UBO's) die banden hebben met een derde land met een hoog risico?"/>
    <hyperlink ref="B12" location="'Algemene risicobeoordeling'!A1" display="Heeft het kantoor cliënten (incl. de lasthebbers en UBO's) die banden hebben met een land waarvoor sancties, embargo's of soortgelijke maatregelen gelden die bijvoorbeeld door de Europese Unie of de Verenigde Naties zijn uitgevaardigd?"/>
    <hyperlink ref="B13" location="'Algemene risicobeoordeling'!A1" display="Heeft het kantoor cliënten (incl. de lasthebbers en UBO's) die banden hebben met een land dat als een &quot;belastingparadijs&quot; wordt beschouwd?"/>
    <hyperlink ref="B19" location="'Algemene risicobeoordeling'!A1" display="Heeft het kantoor cliënten (incl. de lasthebbers en UBO's) die PPP's zijn, of familieleden van PPP's of personen van wie bekend is dat zij naaste geassocieerden van PPP's zijn?"/>
  </hyperlinks>
  <pageMargins left="0.70866141732283472" right="0.70866141732283472" top="0.74803149606299213" bottom="0.74803149606299213" header="0.31496062992125984" footer="0.31496062992125984"/>
  <pageSetup paperSize="8"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404" operator="equal" id="{4CCC3AAE-0FA5-4D68-AEE1-39957C205B29}">
            <xm:f>Table!$A$4</xm:f>
            <x14:dxf>
              <fill>
                <patternFill>
                  <bgColor theme="9"/>
                </patternFill>
              </fill>
            </x14:dxf>
          </x14:cfRule>
          <xm:sqref>C151 C154:C155 C158:C166</xm:sqref>
        </x14:conditionalFormatting>
        <x14:conditionalFormatting xmlns:xm="http://schemas.microsoft.com/office/excel/2006/main">
          <x14:cfRule type="cellIs" priority="413" operator="equal" id="{D850F3A5-3A49-4401-8508-C4D0EA73FFDA}">
            <xm:f>Table!$A$4</xm:f>
            <x14:dxf>
              <fill>
                <patternFill>
                  <bgColor theme="9"/>
                </patternFill>
              </fill>
            </x14:dxf>
          </x14:cfRule>
          <xm:sqref>C49 C51:C60</xm:sqref>
        </x14:conditionalFormatting>
        <x14:conditionalFormatting xmlns:xm="http://schemas.microsoft.com/office/excel/2006/main">
          <x14:cfRule type="cellIs" priority="410" operator="equal" id="{644D6FF4-B90F-4F1A-B1AA-E8BBCE9D6F70}">
            <xm:f>Table!$A$4</xm:f>
            <x14:dxf>
              <fill>
                <patternFill>
                  <bgColor theme="9"/>
                </patternFill>
              </fill>
            </x14:dxf>
          </x14:cfRule>
          <xm:sqref>C88:C91</xm:sqref>
        </x14:conditionalFormatting>
        <x14:conditionalFormatting xmlns:xm="http://schemas.microsoft.com/office/excel/2006/main">
          <x14:cfRule type="cellIs" priority="407" operator="equal" id="{AC2C12A9-9365-410A-8F27-A4D219D96949}">
            <xm:f>Table!$A$4</xm:f>
            <x14:dxf>
              <fill>
                <patternFill>
                  <bgColor theme="9"/>
                </patternFill>
              </fill>
            </x14:dxf>
          </x14:cfRule>
          <xm:sqref>C119:C130</xm:sqref>
        </x14:conditionalFormatting>
        <x14:conditionalFormatting xmlns:xm="http://schemas.microsoft.com/office/excel/2006/main">
          <x14:cfRule type="cellIs" priority="363" operator="equal" id="{68C0459D-BAD3-427B-A4BD-E1FFCD4FA814}">
            <xm:f>Table!$A$1</xm:f>
            <x14:dxf>
              <font>
                <color auto="1"/>
              </font>
            </x14:dxf>
          </x14:cfRule>
          <x14:cfRule type="cellIs" priority="364" operator="equal" id="{777D42AD-9F31-4A8F-A07C-888870CC8640}">
            <xm:f>Table!$A$1</xm:f>
            <x14:dxf>
              <fill>
                <patternFill>
                  <bgColor rgb="FF92D050"/>
                </patternFill>
              </fill>
            </x14:dxf>
          </x14:cfRule>
          <x14:cfRule type="cellIs" priority="365" operator="equal" id="{08F930A9-37FC-4D4F-B5B0-4B561CD24F0B}">
            <xm:f>Table!$A$2</xm:f>
            <x14:dxf>
              <fill>
                <patternFill>
                  <bgColor rgb="FFFF0000"/>
                </patternFill>
              </fill>
            </x14:dxf>
          </x14:cfRule>
          <x14:cfRule type="cellIs" priority="366" operator="equal" id="{AAEF49CC-06E6-4739-BC14-D3F8188D9DA9}">
            <xm:f>Table!$A$1</xm:f>
            <x14:dxf>
              <fill>
                <patternFill>
                  <bgColor rgb="FF92D050"/>
                </patternFill>
              </fill>
            </x14:dxf>
          </x14:cfRule>
          <x14:cfRule type="cellIs" priority="367" operator="equal" id="{067808D3-E05A-42E7-85A0-CD16E37314D8}">
            <xm:f>Table!$A$1</xm:f>
            <x14:dxf>
              <font>
                <color rgb="FF9C0006"/>
              </font>
              <fill>
                <patternFill>
                  <bgColor rgb="FFFFC7CE"/>
                </patternFill>
              </fill>
            </x14:dxf>
          </x14:cfRule>
          <xm:sqref>J65:Z65</xm:sqref>
        </x14:conditionalFormatting>
        <x14:conditionalFormatting xmlns:xm="http://schemas.microsoft.com/office/excel/2006/main">
          <x14:cfRule type="cellIs" priority="356" operator="equal" id="{4AA8FAC2-B7D7-4C30-A378-C510DBCE5FA4}">
            <xm:f>Table!$A$1</xm:f>
            <x14:dxf>
              <font>
                <color auto="1"/>
              </font>
            </x14:dxf>
          </x14:cfRule>
          <x14:cfRule type="cellIs" priority="357" operator="equal" id="{118F9DFD-13F1-41A7-A5A2-51144F275367}">
            <xm:f>Table!$A$1</xm:f>
            <x14:dxf>
              <fill>
                <patternFill>
                  <bgColor rgb="FF92D050"/>
                </patternFill>
              </fill>
            </x14:dxf>
          </x14:cfRule>
          <x14:cfRule type="cellIs" priority="358" operator="equal" id="{1BBC1240-0097-4DF1-8759-6522E28D6326}">
            <xm:f>Table!$A$2</xm:f>
            <x14:dxf>
              <fill>
                <patternFill>
                  <bgColor rgb="FFFF0000"/>
                </patternFill>
              </fill>
            </x14:dxf>
          </x14:cfRule>
          <x14:cfRule type="cellIs" priority="359" operator="equal" id="{65801459-03D3-4553-87CF-677CC3FCE81C}">
            <xm:f>Table!$A$1</xm:f>
            <x14:dxf>
              <fill>
                <patternFill>
                  <bgColor rgb="FF92D050"/>
                </patternFill>
              </fill>
            </x14:dxf>
          </x14:cfRule>
          <x14:cfRule type="cellIs" priority="360" operator="equal" id="{D7C9E50B-9E3D-4384-BAB3-2C5161B162BB}">
            <xm:f>Table!$A$1</xm:f>
            <x14:dxf>
              <font>
                <color rgb="FF9C0006"/>
              </font>
              <fill>
                <patternFill>
                  <bgColor rgb="FFFFC7CE"/>
                </patternFill>
              </fill>
            </x14:dxf>
          </x14:cfRule>
          <xm:sqref>J96:Z96</xm:sqref>
        </x14:conditionalFormatting>
        <x14:conditionalFormatting xmlns:xm="http://schemas.microsoft.com/office/excel/2006/main">
          <x14:cfRule type="cellIs" priority="349" operator="equal" id="{10558697-8BCF-4F06-88B3-DD3DCAE1AB01}">
            <xm:f>Table!$A$1</xm:f>
            <x14:dxf>
              <font>
                <color auto="1"/>
              </font>
            </x14:dxf>
          </x14:cfRule>
          <x14:cfRule type="cellIs" priority="350" operator="equal" id="{971D6440-9EEE-41B9-9142-B582FBB0EA2C}">
            <xm:f>Table!$A$1</xm:f>
            <x14:dxf>
              <fill>
                <patternFill>
                  <bgColor rgb="FF92D050"/>
                </patternFill>
              </fill>
            </x14:dxf>
          </x14:cfRule>
          <x14:cfRule type="cellIs" priority="351" operator="equal" id="{7A2F75FB-1EDD-43AD-8C64-16F346881A7E}">
            <xm:f>Table!$A$2</xm:f>
            <x14:dxf>
              <fill>
                <patternFill>
                  <bgColor rgb="FFFF0000"/>
                </patternFill>
              </fill>
            </x14:dxf>
          </x14:cfRule>
          <x14:cfRule type="cellIs" priority="352" operator="equal" id="{F4A2AA5F-AF37-409B-B5FE-1548DE6115CB}">
            <xm:f>Table!$A$1</xm:f>
            <x14:dxf>
              <fill>
                <patternFill>
                  <bgColor rgb="FF92D050"/>
                </patternFill>
              </fill>
            </x14:dxf>
          </x14:cfRule>
          <x14:cfRule type="cellIs" priority="353" operator="equal" id="{F85C27A7-9DF0-4912-AF8A-BD6257E41C39}">
            <xm:f>Table!$A$1</xm:f>
            <x14:dxf>
              <font>
                <color rgb="FF9C0006"/>
              </font>
              <fill>
                <patternFill>
                  <bgColor rgb="FFFFC7CE"/>
                </patternFill>
              </fill>
            </x14:dxf>
          </x14:cfRule>
          <xm:sqref>J135:Z136</xm:sqref>
        </x14:conditionalFormatting>
        <x14:conditionalFormatting xmlns:xm="http://schemas.microsoft.com/office/excel/2006/main">
          <x14:cfRule type="cellIs" priority="343" operator="equal" id="{D9DA860F-66CF-4D73-B7C9-C2DA869DEA7C}">
            <xm:f>Table!$A$1</xm:f>
            <x14:dxf>
              <fill>
                <patternFill>
                  <bgColor rgb="FF92D050"/>
                </patternFill>
              </fill>
            </x14:dxf>
          </x14:cfRule>
          <xm:sqref>I32:Z41</xm:sqref>
        </x14:conditionalFormatting>
        <x14:conditionalFormatting xmlns:xm="http://schemas.microsoft.com/office/excel/2006/main">
          <x14:cfRule type="cellIs" priority="340" operator="equal" id="{8AC578E6-65CA-43B5-85FA-60DC6106DCCB}">
            <xm:f>Table!$A$1</xm:f>
            <x14:dxf>
              <fill>
                <patternFill>
                  <bgColor rgb="FF92D050"/>
                </patternFill>
              </fill>
            </x14:dxf>
          </x14:cfRule>
          <xm:sqref>I75:Z80</xm:sqref>
        </x14:conditionalFormatting>
        <x14:conditionalFormatting xmlns:xm="http://schemas.microsoft.com/office/excel/2006/main">
          <x14:cfRule type="cellIs" priority="337" operator="equal" id="{CF1823F6-2C1E-4FC5-BBAF-17231D757417}">
            <xm:f>Table!$A$1</xm:f>
            <x14:dxf>
              <fill>
                <patternFill>
                  <bgColor rgb="FF92D050"/>
                </patternFill>
              </fill>
            </x14:dxf>
          </x14:cfRule>
          <xm:sqref>I104:Z109</xm:sqref>
        </x14:conditionalFormatting>
        <x14:conditionalFormatting xmlns:xm="http://schemas.microsoft.com/office/excel/2006/main">
          <x14:cfRule type="cellIs" priority="334" operator="equal" id="{E2C021C1-47A5-4FE2-A9ED-B87A7C348430}">
            <xm:f>Table!$A$1</xm:f>
            <x14:dxf>
              <fill>
                <patternFill>
                  <bgColor rgb="FF92D050"/>
                </patternFill>
              </fill>
            </x14:dxf>
          </x14:cfRule>
          <xm:sqref>I141:Z145</xm:sqref>
        </x14:conditionalFormatting>
        <x14:conditionalFormatting xmlns:xm="http://schemas.microsoft.com/office/excel/2006/main">
          <x14:cfRule type="cellIs" priority="324" operator="equal" id="{316825E8-50F4-4FE1-901E-2AA879066494}">
            <xm:f>Table!$A$4</xm:f>
            <x14:dxf>
              <fill>
                <patternFill>
                  <bgColor theme="9"/>
                </patternFill>
              </fill>
            </x14:dxf>
          </x14:cfRule>
          <xm:sqref>C83:C87</xm:sqref>
        </x14:conditionalFormatting>
        <x14:conditionalFormatting xmlns:xm="http://schemas.microsoft.com/office/excel/2006/main">
          <x14:cfRule type="cellIs" priority="321" operator="equal" id="{FD397864-E993-483F-A45E-4E5242412D1C}">
            <xm:f>Table!$A$4</xm:f>
            <x14:dxf>
              <fill>
                <patternFill>
                  <bgColor theme="9"/>
                </patternFill>
              </fill>
            </x14:dxf>
          </x14:cfRule>
          <xm:sqref>C112:C118</xm:sqref>
        </x14:conditionalFormatting>
        <x14:conditionalFormatting xmlns:xm="http://schemas.microsoft.com/office/excel/2006/main">
          <x14:cfRule type="cellIs" priority="318" operator="equal" id="{C5186EDE-E142-4C16-8F08-AA2E52DC72A4}">
            <xm:f>Table!$A$4</xm:f>
            <x14:dxf>
              <fill>
                <patternFill>
                  <bgColor theme="9"/>
                </patternFill>
              </fill>
            </x14:dxf>
          </x14:cfRule>
          <xm:sqref>C150</xm:sqref>
        </x14:conditionalFormatting>
        <x14:conditionalFormatting xmlns:xm="http://schemas.microsoft.com/office/excel/2006/main">
          <x14:cfRule type="cellIs" priority="290" operator="equal" id="{FFE1DFB8-8810-403E-80EE-E2831BF02F4C}">
            <xm:f>Table!$A$4</xm:f>
            <x14:dxf>
              <fill>
                <patternFill>
                  <bgColor theme="9"/>
                </patternFill>
              </fill>
            </x14:dxf>
          </x14:cfRule>
          <xm:sqref>C86</xm:sqref>
        </x14:conditionalFormatting>
        <x14:conditionalFormatting xmlns:xm="http://schemas.microsoft.com/office/excel/2006/main">
          <x14:cfRule type="cellIs" priority="164" operator="equal" id="{7114AEF9-8A20-4F21-9DB0-3118AB8B3217}">
            <xm:f>Table!$A$4</xm:f>
            <x14:dxf>
              <fill>
                <patternFill>
                  <bgColor theme="9"/>
                </patternFill>
              </fill>
            </x14:dxf>
          </x14:cfRule>
          <xm:sqref>C148:C149</xm:sqref>
        </x14:conditionalFormatting>
        <x14:conditionalFormatting xmlns:xm="http://schemas.microsoft.com/office/excel/2006/main">
          <x14:cfRule type="cellIs" priority="160" operator="equal" id="{F1E23EBB-B1A6-4AC2-B22B-E759299369D7}">
            <xm:f>Table!$A$4</xm:f>
            <x14:dxf>
              <fill>
                <patternFill>
                  <bgColor theme="9"/>
                </patternFill>
              </fill>
            </x14:dxf>
          </x14:cfRule>
          <xm:sqref>C44:C48</xm:sqref>
        </x14:conditionalFormatting>
        <x14:conditionalFormatting xmlns:xm="http://schemas.microsoft.com/office/excel/2006/main">
          <x14:cfRule type="cellIs" priority="139" operator="equal" id="{5E1257A9-B148-44BF-9E8E-B7B13FD86647}">
            <xm:f>Table!$A$4</xm:f>
            <x14:dxf>
              <fill>
                <patternFill>
                  <bgColor theme="9"/>
                </patternFill>
              </fill>
            </x14:dxf>
          </x14:cfRule>
          <xm:sqref>C50</xm:sqref>
        </x14:conditionalFormatting>
        <x14:conditionalFormatting xmlns:xm="http://schemas.microsoft.com/office/excel/2006/main">
          <x14:cfRule type="cellIs" priority="121" operator="equal" id="{47A060CD-0040-418B-B58E-F06850284066}">
            <xm:f>Table!$A$4</xm:f>
            <x14:dxf>
              <fill>
                <patternFill>
                  <bgColor theme="9"/>
                </patternFill>
              </fill>
            </x14:dxf>
          </x14:cfRule>
          <xm:sqref>C152</xm:sqref>
        </x14:conditionalFormatting>
        <x14:conditionalFormatting xmlns:xm="http://schemas.microsoft.com/office/excel/2006/main">
          <x14:cfRule type="cellIs" priority="118" operator="equal" id="{3D2D435F-D856-45FA-AF5E-30EEEBC93A9A}">
            <xm:f>Table!$A$4</xm:f>
            <x14:dxf>
              <fill>
                <patternFill>
                  <bgColor theme="9"/>
                </patternFill>
              </fill>
            </x14:dxf>
          </x14:cfRule>
          <xm:sqref>C153</xm:sqref>
        </x14:conditionalFormatting>
        <x14:conditionalFormatting xmlns:xm="http://schemas.microsoft.com/office/excel/2006/main">
          <x14:cfRule type="cellIs" priority="115" operator="equal" id="{9CA76172-7980-4BD7-B64D-D8E2AC7FA288}">
            <xm:f>Table!$A$4</xm:f>
            <x14:dxf>
              <fill>
                <patternFill>
                  <bgColor theme="9"/>
                </patternFill>
              </fill>
            </x14:dxf>
          </x14:cfRule>
          <xm:sqref>C156</xm:sqref>
        </x14:conditionalFormatting>
        <x14:conditionalFormatting xmlns:xm="http://schemas.microsoft.com/office/excel/2006/main">
          <x14:cfRule type="cellIs" priority="112" operator="equal" id="{219F9C10-6FE6-4097-ADAA-BE7F57168F2A}">
            <xm:f>Table!$A$4</xm:f>
            <x14:dxf>
              <fill>
                <patternFill>
                  <bgColor theme="9"/>
                </patternFill>
              </fill>
            </x14:dxf>
          </x14:cfRule>
          <xm:sqref>C157</xm:sqref>
        </x14:conditionalFormatting>
        <x14:conditionalFormatting xmlns:xm="http://schemas.microsoft.com/office/excel/2006/main">
          <x14:cfRule type="cellIs" priority="50" operator="equal" id="{AEBE2B86-BC8B-4F74-B652-1FB18C1081F5}">
            <xm:f>Table!$A$4</xm:f>
            <x14:dxf>
              <fill>
                <patternFill>
                  <bgColor theme="9"/>
                </patternFill>
              </fill>
            </x14:dxf>
          </x14:cfRule>
          <xm:sqref>C50</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'P:\IRE-ODB\ISQC1\8. Manuel anti-blanchiment\Appreciation globale du risque\Collège\[Copie de fsma_2018_07-1_fr.xlsx]Sheet1'!#REF!</xm:f>
          </x14:formula1>
          <xm:sqref>C140 C74 J103:Z103 C31 J66:Z74 C103 J140:Z140</xm:sqref>
        </x14:dataValidation>
        <x14:dataValidation type="list" allowBlank="1" showInputMessage="1" showErrorMessage="1">
          <x14:formula1>
            <xm:f>Table!$A$1:$A$2</xm:f>
          </x14:formula1>
          <xm:sqref>C65:C73 C10:C30 C135:C139 J10:Z11 I96:Z96 C96:C102 I10:I13 J135:Z136 I65:Z65 I135</xm:sqref>
        </x14:dataValidation>
        <x14:dataValidation type="list" allowBlank="1" showInputMessage="1" showErrorMessage="1">
          <x14:formula1>
            <xm:f>Table!$A$1:$A$1</xm:f>
          </x14:formula1>
          <xm:sqref>C75:C80 C141:C145 I32:Z41 C32:C41 I104:Z109 C104:C109 I75:Z80 I141:Z145</xm:sqref>
        </x14:dataValidation>
        <x14:dataValidation type="list" allowBlank="1" showInputMessage="1" showErrorMessage="1">
          <x14:formula1>
            <xm:f>Table!$A$4:$A$6</xm:f>
          </x14:formula1>
          <xm:sqref>C148:C166 C83:C91 C112:C130 C44:C60</xm:sqref>
        </x14:dataValidation>
        <x14:dataValidation type="list" allowBlank="1" showInputMessage="1" showErrorMessage="1">
          <x14:formula1>
            <xm:f>Table!$A$8</xm:f>
          </x14:formula1>
          <xm:sqref>G173:G233 H173:H232 I173:I233</xm:sqref>
        </x14:dataValidation>
        <x14:dataValidation type="list" allowBlank="1" showInputMessage="1" showErrorMessage="1">
          <x14:formula1>
            <xm:f>'P:\IRE-ODB\ISQC1\8. Manuel anti-blanchiment\Appreciation globale du risque\Collège\[19.08.14-Toolkit Algemene risicobeoordeling ODB V2.xlsx]Table'!#REF!</xm:f>
          </x14:formula1>
          <xm:sqref>H233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9" sqref="A9"/>
    </sheetView>
  </sheetViews>
  <sheetFormatPr defaultColWidth="11.42578125" defaultRowHeight="15" x14ac:dyDescent="0.25"/>
  <sheetData>
    <row r="1" spans="1:1" x14ac:dyDescent="0.25">
      <c r="A1" t="s">
        <v>114</v>
      </c>
    </row>
    <row r="2" spans="1:1" x14ac:dyDescent="0.25">
      <c r="A2" t="s">
        <v>117</v>
      </c>
    </row>
    <row r="4" spans="1:1" x14ac:dyDescent="0.25">
      <c r="A4" s="2" t="s">
        <v>191</v>
      </c>
    </row>
    <row r="5" spans="1:1" x14ac:dyDescent="0.25">
      <c r="A5" s="15" t="s">
        <v>192</v>
      </c>
    </row>
    <row r="6" spans="1:1" x14ac:dyDescent="0.25">
      <c r="A6" s="3" t="s">
        <v>193</v>
      </c>
    </row>
    <row r="8" spans="1:1" x14ac:dyDescent="0.25">
      <c r="A8" t="s">
        <v>200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O369"/>
  <sheetViews>
    <sheetView showGridLines="0" zoomScaleNormal="100" workbookViewId="0">
      <selection sqref="A1:O1"/>
    </sheetView>
  </sheetViews>
  <sheetFormatPr defaultColWidth="8.85546875" defaultRowHeight="15" x14ac:dyDescent="0.25"/>
  <cols>
    <col min="1" max="3" width="8.85546875" style="29"/>
    <col min="4" max="4" width="10.5703125" style="29" bestFit="1" customWidth="1"/>
    <col min="5" max="5" width="8.85546875" style="29"/>
    <col min="6" max="6" width="9.7109375" style="29" customWidth="1"/>
    <col min="7" max="9" width="8.85546875" style="29"/>
    <col min="10" max="10" width="10.5703125" style="29" bestFit="1" customWidth="1"/>
    <col min="11" max="11" width="10.7109375" style="29" bestFit="1" customWidth="1"/>
    <col min="12" max="12" width="8.85546875" style="29"/>
    <col min="13" max="13" width="12.7109375" style="29" customWidth="1"/>
    <col min="14" max="16384" width="8.85546875" style="29"/>
  </cols>
  <sheetData>
    <row r="1" spans="1:15" ht="47.25" customHeight="1" thickBot="1" x14ac:dyDescent="0.3">
      <c r="A1" s="358" t="s">
        <v>107</v>
      </c>
      <c r="B1" s="359"/>
      <c r="C1" s="359"/>
      <c r="D1" s="359"/>
      <c r="E1" s="359"/>
      <c r="F1" s="359"/>
      <c r="G1" s="359"/>
      <c r="H1" s="359"/>
      <c r="I1" s="359"/>
      <c r="J1" s="359"/>
      <c r="K1" s="359"/>
      <c r="L1" s="359"/>
      <c r="M1" s="359"/>
      <c r="N1" s="359"/>
      <c r="O1" s="360"/>
    </row>
    <row r="2" spans="1:15" x14ac:dyDescent="0.25">
      <c r="A2" s="96"/>
    </row>
    <row r="3" spans="1:15" x14ac:dyDescent="0.25">
      <c r="A3" s="96" t="s">
        <v>196</v>
      </c>
      <c r="B3" s="97" t="s">
        <v>108</v>
      </c>
    </row>
    <row r="4" spans="1:15" x14ac:dyDescent="0.25">
      <c r="A4" s="96"/>
    </row>
    <row r="5" spans="1:15" x14ac:dyDescent="0.25">
      <c r="A5" s="70"/>
      <c r="B5" s="62" t="s">
        <v>0</v>
      </c>
      <c r="C5" s="98" t="s">
        <v>109</v>
      </c>
      <c r="D5" s="62"/>
      <c r="E5" s="62"/>
      <c r="F5" s="62"/>
      <c r="G5" s="62"/>
      <c r="H5" s="62"/>
      <c r="I5" s="62"/>
      <c r="J5" s="62"/>
      <c r="K5" s="62"/>
      <c r="L5" s="62"/>
      <c r="M5" s="62"/>
      <c r="N5" s="62"/>
      <c r="O5" s="62"/>
    </row>
    <row r="6" spans="1:15" ht="15.75" thickBot="1" x14ac:dyDescent="0.3">
      <c r="A6" s="96"/>
    </row>
    <row r="7" spans="1:15" ht="15.75" thickBot="1" x14ac:dyDescent="0.3">
      <c r="A7" s="96"/>
      <c r="C7" s="29" t="s">
        <v>110</v>
      </c>
      <c r="K7" s="99">
        <f>+'Algemene risicobeoordeling'!AL8</f>
        <v>25</v>
      </c>
      <c r="N7" s="36"/>
      <c r="O7" s="36"/>
    </row>
    <row r="8" spans="1:15" x14ac:dyDescent="0.25">
      <c r="A8" s="96"/>
      <c r="N8" s="36"/>
      <c r="O8" s="36"/>
    </row>
    <row r="9" spans="1:15" x14ac:dyDescent="0.25">
      <c r="A9" s="96"/>
      <c r="D9" s="29" t="s">
        <v>119</v>
      </c>
      <c r="M9" s="29">
        <f>+'Algemene risicobeoordeling'!AL9</f>
        <v>0</v>
      </c>
      <c r="N9" s="100" t="str">
        <f>IF(M9&gt;0,+M9/$K$7,"0%")</f>
        <v>0%</v>
      </c>
      <c r="O9" s="36"/>
    </row>
    <row r="10" spans="1:15" x14ac:dyDescent="0.25">
      <c r="A10" s="96"/>
      <c r="D10" s="29" t="s">
        <v>120</v>
      </c>
      <c r="M10" s="29">
        <f>+'Algemene risicobeoordeling'!AL10</f>
        <v>25</v>
      </c>
      <c r="N10" s="100">
        <f>IF(M10&gt;0,+M10/$K$7,"0%")</f>
        <v>1</v>
      </c>
      <c r="O10" s="36"/>
    </row>
    <row r="11" spans="1:15" ht="15.75" thickBot="1" x14ac:dyDescent="0.3">
      <c r="A11" s="96"/>
      <c r="N11" s="36"/>
      <c r="O11" s="36"/>
    </row>
    <row r="12" spans="1:15" ht="15.75" thickBot="1" x14ac:dyDescent="0.3">
      <c r="A12" s="96"/>
      <c r="C12" s="29" t="s">
        <v>127</v>
      </c>
      <c r="K12" s="101">
        <f>+'Algemene risicobeoordeling'!AL11</f>
        <v>0</v>
      </c>
      <c r="N12" s="36"/>
      <c r="O12" s="36"/>
    </row>
    <row r="13" spans="1:15" x14ac:dyDescent="0.25">
      <c r="A13" s="96"/>
      <c r="I13" s="102"/>
      <c r="N13" s="36"/>
      <c r="O13" s="36"/>
    </row>
    <row r="14" spans="1:15" x14ac:dyDescent="0.25">
      <c r="A14" s="70"/>
      <c r="B14" s="62" t="s">
        <v>1</v>
      </c>
      <c r="C14" s="98" t="s">
        <v>111</v>
      </c>
      <c r="D14" s="62"/>
      <c r="E14" s="62"/>
      <c r="F14" s="62"/>
      <c r="G14" s="62"/>
      <c r="H14" s="62"/>
      <c r="I14" s="62"/>
      <c r="J14" s="62"/>
      <c r="K14" s="62"/>
      <c r="L14" s="62"/>
      <c r="M14" s="62"/>
      <c r="N14" s="78"/>
      <c r="O14" s="78"/>
    </row>
    <row r="15" spans="1:15" x14ac:dyDescent="0.25">
      <c r="A15" s="96"/>
      <c r="N15" s="36"/>
      <c r="O15" s="36"/>
    </row>
    <row r="16" spans="1:15" x14ac:dyDescent="0.25">
      <c r="A16" s="96"/>
      <c r="N16" s="36"/>
      <c r="O16" s="36"/>
    </row>
    <row r="17" spans="1:1" x14ac:dyDescent="0.25">
      <c r="A17" s="96"/>
    </row>
    <row r="18" spans="1:1" x14ac:dyDescent="0.25">
      <c r="A18" s="96"/>
    </row>
    <row r="19" spans="1:1" x14ac:dyDescent="0.25">
      <c r="A19" s="96"/>
    </row>
    <row r="20" spans="1:1" x14ac:dyDescent="0.25">
      <c r="A20" s="96"/>
    </row>
    <row r="21" spans="1:1" x14ac:dyDescent="0.25">
      <c r="A21" s="96"/>
    </row>
    <row r="22" spans="1:1" x14ac:dyDescent="0.25">
      <c r="A22" s="96"/>
    </row>
    <row r="23" spans="1:1" x14ac:dyDescent="0.25">
      <c r="A23" s="96"/>
    </row>
    <row r="24" spans="1:1" x14ac:dyDescent="0.25">
      <c r="A24" s="96"/>
    </row>
    <row r="25" spans="1:1" x14ac:dyDescent="0.25">
      <c r="A25" s="96"/>
    </row>
    <row r="26" spans="1:1" x14ac:dyDescent="0.25">
      <c r="A26" s="96"/>
    </row>
    <row r="27" spans="1:1" x14ac:dyDescent="0.25">
      <c r="A27" s="96"/>
    </row>
    <row r="28" spans="1:1" x14ac:dyDescent="0.25">
      <c r="A28" s="96"/>
    </row>
    <row r="29" spans="1:1" x14ac:dyDescent="0.25">
      <c r="A29" s="96"/>
    </row>
    <row r="30" spans="1:1" x14ac:dyDescent="0.25">
      <c r="A30" s="96"/>
    </row>
    <row r="31" spans="1:1" x14ac:dyDescent="0.25">
      <c r="A31" s="96"/>
    </row>
    <row r="32" spans="1:1" x14ac:dyDescent="0.25">
      <c r="A32" s="96"/>
    </row>
    <row r="33" spans="1:15" x14ac:dyDescent="0.25">
      <c r="A33" s="96"/>
      <c r="B33" s="62" t="s">
        <v>2</v>
      </c>
      <c r="C33" s="98" t="s">
        <v>112</v>
      </c>
    </row>
    <row r="34" spans="1:15" ht="15.75" thickBot="1" x14ac:dyDescent="0.3">
      <c r="A34" s="96"/>
    </row>
    <row r="35" spans="1:15" ht="15.75" thickBot="1" x14ac:dyDescent="0.3">
      <c r="A35" s="96"/>
      <c r="C35" s="29" t="s">
        <v>113</v>
      </c>
      <c r="K35" s="103">
        <f>+'Algemene risicobeoordeling'!AC61</f>
        <v>0</v>
      </c>
      <c r="N35" s="36"/>
      <c r="O35" s="36"/>
    </row>
    <row r="36" spans="1:15" x14ac:dyDescent="0.25">
      <c r="A36" s="96"/>
      <c r="F36" s="102"/>
      <c r="N36" s="36"/>
      <c r="O36" s="36"/>
    </row>
    <row r="37" spans="1:15" x14ac:dyDescent="0.25">
      <c r="A37" s="96"/>
      <c r="D37" s="29" t="s">
        <v>125</v>
      </c>
      <c r="M37" s="29">
        <f>+K35-M38</f>
        <v>0</v>
      </c>
      <c r="N37" s="100" t="str">
        <f>IF(M37&gt;0,+M37/$K$35,"0%")</f>
        <v>0%</v>
      </c>
      <c r="O37" s="36"/>
    </row>
    <row r="38" spans="1:15" x14ac:dyDescent="0.25">
      <c r="A38" s="96"/>
      <c r="D38" s="29" t="s">
        <v>126</v>
      </c>
      <c r="M38" s="29">
        <f>+'Algemene risicobeoordeling'!AG61</f>
        <v>0</v>
      </c>
      <c r="N38" s="100" t="str">
        <f>IF(M38&gt;0,+M38/$K$35,"0%")</f>
        <v>0%</v>
      </c>
      <c r="O38" s="36"/>
    </row>
    <row r="39" spans="1:15" x14ac:dyDescent="0.25">
      <c r="A39" s="96"/>
    </row>
    <row r="40" spans="1:15" x14ac:dyDescent="0.25">
      <c r="A40" s="96"/>
      <c r="D40" s="29" t="s">
        <v>123</v>
      </c>
      <c r="M40" s="29">
        <f>+K35-M41</f>
        <v>0</v>
      </c>
      <c r="N40" s="100" t="str">
        <f>IF(M40&gt;0,+M40/$K$35,"0%")</f>
        <v>0%</v>
      </c>
    </row>
    <row r="41" spans="1:15" x14ac:dyDescent="0.25">
      <c r="A41" s="96"/>
      <c r="D41" s="29" t="s">
        <v>124</v>
      </c>
      <c r="M41" s="29">
        <f>+'Algemene risicobeoordeling'!AH61</f>
        <v>0</v>
      </c>
      <c r="N41" s="100" t="str">
        <f>IF(M41&gt;0,+M41/$K$35,"0%")</f>
        <v>0%</v>
      </c>
    </row>
    <row r="42" spans="1:15" x14ac:dyDescent="0.25">
      <c r="A42" s="96"/>
    </row>
    <row r="43" spans="1:15" x14ac:dyDescent="0.25">
      <c r="A43" s="96"/>
    </row>
    <row r="44" spans="1:15" x14ac:dyDescent="0.25">
      <c r="A44" s="96"/>
    </row>
    <row r="45" spans="1:15" x14ac:dyDescent="0.25">
      <c r="A45" s="96"/>
    </row>
    <row r="46" spans="1:15" x14ac:dyDescent="0.25">
      <c r="A46" s="96"/>
    </row>
    <row r="47" spans="1:15" x14ac:dyDescent="0.25">
      <c r="A47" s="96"/>
    </row>
    <row r="48" spans="1:15" x14ac:dyDescent="0.25">
      <c r="A48" s="96"/>
    </row>
    <row r="49" spans="1:1" x14ac:dyDescent="0.25">
      <c r="A49" s="96"/>
    </row>
    <row r="50" spans="1:1" x14ac:dyDescent="0.25">
      <c r="A50" s="96"/>
    </row>
    <row r="51" spans="1:1" x14ac:dyDescent="0.25">
      <c r="A51" s="96"/>
    </row>
    <row r="52" spans="1:1" x14ac:dyDescent="0.25">
      <c r="A52" s="96"/>
    </row>
    <row r="53" spans="1:1" x14ac:dyDescent="0.25">
      <c r="A53" s="96"/>
    </row>
    <row r="54" spans="1:1" x14ac:dyDescent="0.25">
      <c r="A54" s="96"/>
    </row>
    <row r="55" spans="1:1" x14ac:dyDescent="0.25">
      <c r="A55" s="96"/>
    </row>
    <row r="56" spans="1:1" x14ac:dyDescent="0.25">
      <c r="A56" s="96"/>
    </row>
    <row r="57" spans="1:1" x14ac:dyDescent="0.25">
      <c r="A57" s="96"/>
    </row>
    <row r="58" spans="1:1" x14ac:dyDescent="0.25">
      <c r="A58" s="96"/>
    </row>
    <row r="59" spans="1:1" x14ac:dyDescent="0.25">
      <c r="A59" s="96"/>
    </row>
    <row r="60" spans="1:1" x14ac:dyDescent="0.25">
      <c r="A60" s="96"/>
    </row>
    <row r="61" spans="1:1" x14ac:dyDescent="0.25">
      <c r="A61" s="96"/>
    </row>
    <row r="62" spans="1:1" x14ac:dyDescent="0.25">
      <c r="A62" s="96"/>
    </row>
    <row r="63" spans="1:1" x14ac:dyDescent="0.25">
      <c r="A63" s="96"/>
    </row>
    <row r="64" spans="1:1" x14ac:dyDescent="0.25">
      <c r="A64" s="96"/>
    </row>
    <row r="65" spans="1:14" x14ac:dyDescent="0.25">
      <c r="A65" s="96"/>
    </row>
    <row r="66" spans="1:14" x14ac:dyDescent="0.25">
      <c r="A66" s="96"/>
    </row>
    <row r="67" spans="1:14" x14ac:dyDescent="0.25">
      <c r="A67" s="96"/>
    </row>
    <row r="68" spans="1:14" x14ac:dyDescent="0.25">
      <c r="A68" s="96"/>
    </row>
    <row r="69" spans="1:14" x14ac:dyDescent="0.25">
      <c r="A69" s="96"/>
    </row>
    <row r="70" spans="1:14" x14ac:dyDescent="0.25">
      <c r="A70" s="96" t="s">
        <v>197</v>
      </c>
      <c r="B70" s="97" t="s">
        <v>115</v>
      </c>
    </row>
    <row r="71" spans="1:14" x14ac:dyDescent="0.25">
      <c r="A71" s="96"/>
    </row>
    <row r="72" spans="1:14" x14ac:dyDescent="0.25">
      <c r="A72" s="96"/>
      <c r="B72" s="62" t="s">
        <v>0</v>
      </c>
      <c r="C72" s="98" t="s">
        <v>109</v>
      </c>
      <c r="D72" s="62"/>
      <c r="E72" s="62"/>
      <c r="F72" s="62"/>
    </row>
    <row r="73" spans="1:14" ht="15.75" thickBot="1" x14ac:dyDescent="0.3">
      <c r="A73" s="96"/>
    </row>
    <row r="74" spans="1:14" ht="15.75" thickBot="1" x14ac:dyDescent="0.3">
      <c r="A74" s="96"/>
      <c r="C74" s="29" t="s">
        <v>110</v>
      </c>
      <c r="K74" s="99">
        <f>+'Algemene risicobeoordeling'!AL64</f>
        <v>10</v>
      </c>
    </row>
    <row r="75" spans="1:14" x14ac:dyDescent="0.25">
      <c r="A75" s="96"/>
      <c r="N75" s="36"/>
    </row>
    <row r="76" spans="1:14" x14ac:dyDescent="0.25">
      <c r="A76" s="96"/>
      <c r="D76" s="29" t="s">
        <v>119</v>
      </c>
      <c r="M76" s="29">
        <f>+'Algemene risicobeoordeling'!AL65</f>
        <v>0</v>
      </c>
      <c r="N76" s="100" t="str">
        <f>IF(M76&gt;0,+M76/$K$74,"0%")</f>
        <v>0%</v>
      </c>
    </row>
    <row r="77" spans="1:14" x14ac:dyDescent="0.25">
      <c r="A77" s="96"/>
      <c r="D77" s="29" t="s">
        <v>120</v>
      </c>
      <c r="M77" s="29">
        <f>+'Algemene risicobeoordeling'!AL66</f>
        <v>10</v>
      </c>
      <c r="N77" s="100">
        <f>IF(M77&gt;0,+M77/$K$74,"0%")</f>
        <v>1</v>
      </c>
    </row>
    <row r="78" spans="1:14" ht="15.75" thickBot="1" x14ac:dyDescent="0.3">
      <c r="A78" s="96"/>
    </row>
    <row r="79" spans="1:14" ht="15.75" thickBot="1" x14ac:dyDescent="0.3">
      <c r="A79" s="96"/>
      <c r="C79" s="29" t="s">
        <v>127</v>
      </c>
      <c r="K79" s="101">
        <f>+'Algemene risicobeoordeling'!AL67</f>
        <v>0</v>
      </c>
    </row>
    <row r="80" spans="1:14" x14ac:dyDescent="0.25">
      <c r="A80" s="96"/>
    </row>
    <row r="81" spans="1:15" x14ac:dyDescent="0.25">
      <c r="A81" s="70"/>
      <c r="B81" s="62" t="s">
        <v>1</v>
      </c>
      <c r="C81" s="98" t="s">
        <v>111</v>
      </c>
      <c r="D81" s="62"/>
      <c r="E81" s="62"/>
      <c r="F81" s="62"/>
      <c r="G81" s="62"/>
      <c r="H81" s="62"/>
      <c r="I81" s="62"/>
      <c r="J81" s="62"/>
      <c r="K81" s="62"/>
      <c r="L81" s="62"/>
      <c r="M81" s="62"/>
      <c r="N81" s="62"/>
      <c r="O81" s="62"/>
    </row>
    <row r="82" spans="1:15" x14ac:dyDescent="0.25">
      <c r="A82" s="70"/>
      <c r="B82" s="62"/>
      <c r="C82" s="98"/>
      <c r="D82" s="62"/>
      <c r="E82" s="62"/>
      <c r="F82" s="62"/>
      <c r="G82" s="62"/>
      <c r="H82" s="62"/>
      <c r="I82" s="62"/>
      <c r="J82" s="62"/>
      <c r="K82" s="62"/>
      <c r="L82" s="62"/>
      <c r="M82" s="62"/>
      <c r="N82" s="62"/>
      <c r="O82" s="62"/>
    </row>
    <row r="83" spans="1:15" x14ac:dyDescent="0.25">
      <c r="A83" s="96"/>
      <c r="C83" s="104"/>
    </row>
    <row r="84" spans="1:15" x14ac:dyDescent="0.25">
      <c r="A84" s="96"/>
    </row>
    <row r="85" spans="1:15" x14ac:dyDescent="0.25">
      <c r="A85" s="96"/>
    </row>
    <row r="86" spans="1:15" x14ac:dyDescent="0.25">
      <c r="A86" s="96"/>
    </row>
    <row r="87" spans="1:15" x14ac:dyDescent="0.25">
      <c r="A87" s="96"/>
    </row>
    <row r="88" spans="1:15" x14ac:dyDescent="0.25">
      <c r="A88" s="96"/>
    </row>
    <row r="89" spans="1:15" x14ac:dyDescent="0.25">
      <c r="A89" s="96"/>
    </row>
    <row r="90" spans="1:15" x14ac:dyDescent="0.25">
      <c r="A90" s="96"/>
    </row>
    <row r="91" spans="1:15" x14ac:dyDescent="0.25">
      <c r="A91" s="96"/>
    </row>
    <row r="92" spans="1:15" x14ac:dyDescent="0.25">
      <c r="A92" s="96"/>
    </row>
    <row r="93" spans="1:15" x14ac:dyDescent="0.25">
      <c r="A93" s="96"/>
    </row>
    <row r="94" spans="1:15" x14ac:dyDescent="0.25">
      <c r="A94" s="96"/>
    </row>
    <row r="95" spans="1:15" x14ac:dyDescent="0.25">
      <c r="A95" s="96"/>
    </row>
    <row r="96" spans="1:15" x14ac:dyDescent="0.25">
      <c r="A96" s="96"/>
    </row>
    <row r="97" spans="1:14" x14ac:dyDescent="0.25">
      <c r="A97" s="96"/>
    </row>
    <row r="98" spans="1:14" x14ac:dyDescent="0.25">
      <c r="A98" s="96"/>
    </row>
    <row r="99" spans="1:14" x14ac:dyDescent="0.25">
      <c r="A99" s="96"/>
    </row>
    <row r="100" spans="1:14" x14ac:dyDescent="0.25">
      <c r="A100" s="96"/>
      <c r="B100" s="62" t="s">
        <v>2</v>
      </c>
      <c r="C100" s="98" t="s">
        <v>112</v>
      </c>
    </row>
    <row r="101" spans="1:14" ht="15.75" thickBot="1" x14ac:dyDescent="0.3">
      <c r="A101" s="96"/>
    </row>
    <row r="102" spans="1:14" ht="15.75" thickBot="1" x14ac:dyDescent="0.3">
      <c r="A102" s="96"/>
      <c r="C102" s="29" t="s">
        <v>113</v>
      </c>
      <c r="K102" s="103">
        <f>+'Algemene risicobeoordeling'!AC92</f>
        <v>0</v>
      </c>
    </row>
    <row r="103" spans="1:14" x14ac:dyDescent="0.25">
      <c r="A103" s="96"/>
      <c r="N103" s="36"/>
    </row>
    <row r="104" spans="1:14" x14ac:dyDescent="0.25">
      <c r="A104" s="96"/>
      <c r="D104" s="29" t="s">
        <v>125</v>
      </c>
      <c r="M104" s="29">
        <f>+K102-M105</f>
        <v>0</v>
      </c>
      <c r="N104" s="100" t="str">
        <f>IF(M104&gt;0,+M104/$K$102,"0%")</f>
        <v>0%</v>
      </c>
    </row>
    <row r="105" spans="1:14" x14ac:dyDescent="0.25">
      <c r="A105" s="96"/>
      <c r="D105" s="29" t="s">
        <v>126</v>
      </c>
      <c r="M105" s="29">
        <f>+'Algemene risicobeoordeling'!AG92</f>
        <v>0</v>
      </c>
      <c r="N105" s="100" t="str">
        <f>IF(M105&gt;0,+M105/$K$102,"0%")</f>
        <v>0%</v>
      </c>
    </row>
    <row r="106" spans="1:14" x14ac:dyDescent="0.25">
      <c r="A106" s="96"/>
    </row>
    <row r="107" spans="1:14" x14ac:dyDescent="0.25">
      <c r="A107" s="96"/>
      <c r="D107" s="29" t="s">
        <v>123</v>
      </c>
      <c r="M107" s="29">
        <f>+K102-M108</f>
        <v>0</v>
      </c>
      <c r="N107" s="100" t="str">
        <f>IF(M107&gt;0,+M107/$K$102,"0%")</f>
        <v>0%</v>
      </c>
    </row>
    <row r="108" spans="1:14" x14ac:dyDescent="0.25">
      <c r="A108" s="96"/>
      <c r="D108" s="29" t="s">
        <v>124</v>
      </c>
      <c r="M108" s="29">
        <f>+'Algemene risicobeoordeling'!AI92</f>
        <v>0</v>
      </c>
      <c r="N108" s="100" t="str">
        <f>IF(M108&gt;0,+M108/$K$102,"0%")</f>
        <v>0%</v>
      </c>
    </row>
    <row r="109" spans="1:14" x14ac:dyDescent="0.25">
      <c r="A109" s="96"/>
    </row>
    <row r="110" spans="1:14" x14ac:dyDescent="0.25">
      <c r="A110" s="96"/>
    </row>
    <row r="111" spans="1:14" x14ac:dyDescent="0.25">
      <c r="A111" s="96"/>
    </row>
    <row r="112" spans="1:14" x14ac:dyDescent="0.25">
      <c r="A112" s="96"/>
    </row>
    <row r="113" spans="1:1" x14ac:dyDescent="0.25">
      <c r="A113" s="96"/>
    </row>
    <row r="114" spans="1:1" x14ac:dyDescent="0.25">
      <c r="A114" s="96"/>
    </row>
    <row r="115" spans="1:1" x14ac:dyDescent="0.25">
      <c r="A115" s="96"/>
    </row>
    <row r="116" spans="1:1" x14ac:dyDescent="0.25">
      <c r="A116" s="96"/>
    </row>
    <row r="117" spans="1:1" x14ac:dyDescent="0.25">
      <c r="A117" s="96"/>
    </row>
    <row r="118" spans="1:1" x14ac:dyDescent="0.25">
      <c r="A118" s="96"/>
    </row>
    <row r="119" spans="1:1" x14ac:dyDescent="0.25">
      <c r="A119" s="96"/>
    </row>
    <row r="120" spans="1:1" x14ac:dyDescent="0.25">
      <c r="A120" s="96"/>
    </row>
    <row r="121" spans="1:1" x14ac:dyDescent="0.25">
      <c r="A121" s="96"/>
    </row>
    <row r="122" spans="1:1" x14ac:dyDescent="0.25">
      <c r="A122" s="96"/>
    </row>
    <row r="123" spans="1:1" x14ac:dyDescent="0.25">
      <c r="A123" s="96"/>
    </row>
    <row r="124" spans="1:1" x14ac:dyDescent="0.25">
      <c r="A124" s="96"/>
    </row>
    <row r="125" spans="1:1" x14ac:dyDescent="0.25">
      <c r="A125" s="96"/>
    </row>
    <row r="126" spans="1:1" x14ac:dyDescent="0.25">
      <c r="A126" s="96"/>
    </row>
    <row r="127" spans="1:1" x14ac:dyDescent="0.25">
      <c r="A127" s="96"/>
    </row>
    <row r="128" spans="1:1" x14ac:dyDescent="0.25">
      <c r="A128" s="96"/>
    </row>
    <row r="129" spans="1:15" x14ac:dyDescent="0.25">
      <c r="A129" s="96"/>
    </row>
    <row r="130" spans="1:15" x14ac:dyDescent="0.25">
      <c r="A130" s="96"/>
    </row>
    <row r="131" spans="1:15" x14ac:dyDescent="0.25">
      <c r="A131" s="96"/>
    </row>
    <row r="132" spans="1:15" x14ac:dyDescent="0.25">
      <c r="A132" s="96"/>
    </row>
    <row r="133" spans="1:15" x14ac:dyDescent="0.25">
      <c r="A133" s="96"/>
    </row>
    <row r="134" spans="1:15" x14ac:dyDescent="0.25">
      <c r="A134" s="96"/>
    </row>
    <row r="135" spans="1:15" x14ac:dyDescent="0.25">
      <c r="A135" s="96"/>
    </row>
    <row r="136" spans="1:15" x14ac:dyDescent="0.25">
      <c r="A136" s="96"/>
    </row>
    <row r="137" spans="1:15" x14ac:dyDescent="0.25">
      <c r="A137" s="96" t="s">
        <v>198</v>
      </c>
      <c r="B137" s="97" t="s">
        <v>116</v>
      </c>
    </row>
    <row r="138" spans="1:15" x14ac:dyDescent="0.25">
      <c r="A138" s="70"/>
      <c r="B138" s="62"/>
      <c r="D138" s="62"/>
      <c r="E138" s="62"/>
      <c r="F138" s="62"/>
      <c r="G138" s="62"/>
      <c r="H138" s="62"/>
      <c r="I138" s="62"/>
      <c r="J138" s="62"/>
      <c r="K138" s="62"/>
      <c r="L138" s="62"/>
      <c r="M138" s="62"/>
      <c r="N138" s="62"/>
      <c r="O138" s="62"/>
    </row>
    <row r="139" spans="1:15" x14ac:dyDescent="0.25">
      <c r="A139" s="96"/>
      <c r="B139" s="62" t="s">
        <v>0</v>
      </c>
      <c r="C139" s="98" t="s">
        <v>109</v>
      </c>
      <c r="D139" s="62"/>
      <c r="E139" s="62"/>
    </row>
    <row r="140" spans="1:15" ht="15.75" thickBot="1" x14ac:dyDescent="0.3">
      <c r="A140" s="96"/>
    </row>
    <row r="141" spans="1:15" ht="15.75" thickBot="1" x14ac:dyDescent="0.3">
      <c r="A141" s="96"/>
      <c r="C141" s="29" t="s">
        <v>110</v>
      </c>
      <c r="K141" s="99">
        <f>+'Algemene risicobeoordeling'!AL96</f>
        <v>8</v>
      </c>
    </row>
    <row r="142" spans="1:15" x14ac:dyDescent="0.25">
      <c r="A142" s="96"/>
      <c r="M142" s="36"/>
    </row>
    <row r="143" spans="1:15" x14ac:dyDescent="0.25">
      <c r="A143" s="96"/>
      <c r="D143" s="29" t="s">
        <v>119</v>
      </c>
      <c r="M143" s="29">
        <f>+'Algemene risicobeoordeling'!AL97</f>
        <v>0</v>
      </c>
      <c r="N143" s="100" t="str">
        <f>IF(M143&gt;0,+M143/$K$141,"0%")</f>
        <v>0%</v>
      </c>
    </row>
    <row r="144" spans="1:15" x14ac:dyDescent="0.25">
      <c r="A144" s="96"/>
      <c r="D144" s="29" t="s">
        <v>120</v>
      </c>
      <c r="M144" s="36">
        <f>+'Algemene risicobeoordeling'!AL98</f>
        <v>8</v>
      </c>
      <c r="N144" s="100">
        <f>IF(M144&gt;0,+M144/$K$141,"0%")</f>
        <v>1</v>
      </c>
    </row>
    <row r="145" spans="1:15" ht="15.75" thickBot="1" x14ac:dyDescent="0.3">
      <c r="A145" s="96"/>
      <c r="M145" s="36"/>
    </row>
    <row r="146" spans="1:15" ht="15.75" thickBot="1" x14ac:dyDescent="0.3">
      <c r="A146" s="96"/>
      <c r="C146" s="29" t="s">
        <v>127</v>
      </c>
      <c r="K146" s="101">
        <f>+'Algemene risicobeoordeling'!AL99</f>
        <v>0</v>
      </c>
    </row>
    <row r="147" spans="1:15" x14ac:dyDescent="0.25">
      <c r="A147" s="70"/>
      <c r="F147" s="62"/>
      <c r="G147" s="62"/>
      <c r="H147" s="62"/>
      <c r="I147" s="62"/>
      <c r="J147" s="62"/>
      <c r="K147" s="62"/>
      <c r="L147" s="62"/>
      <c r="M147" s="62"/>
      <c r="N147" s="62"/>
      <c r="O147" s="62"/>
    </row>
    <row r="148" spans="1:15" x14ac:dyDescent="0.25">
      <c r="A148" s="70"/>
      <c r="B148" s="62" t="s">
        <v>1</v>
      </c>
      <c r="C148" s="98" t="s">
        <v>111</v>
      </c>
      <c r="D148" s="62"/>
      <c r="E148" s="62"/>
      <c r="F148" s="62"/>
      <c r="G148" s="62"/>
      <c r="H148" s="62"/>
      <c r="I148" s="62"/>
      <c r="J148" s="62"/>
      <c r="K148" s="62"/>
      <c r="L148" s="62"/>
      <c r="M148" s="62"/>
      <c r="N148" s="62"/>
      <c r="O148" s="62"/>
    </row>
    <row r="149" spans="1:15" x14ac:dyDescent="0.25">
      <c r="A149" s="70"/>
      <c r="B149" s="62"/>
      <c r="C149" s="98"/>
      <c r="D149" s="62"/>
      <c r="E149" s="62"/>
      <c r="F149" s="62"/>
      <c r="G149" s="62"/>
      <c r="H149" s="62"/>
      <c r="I149" s="62"/>
      <c r="J149" s="62"/>
      <c r="K149" s="62"/>
      <c r="L149" s="62"/>
      <c r="M149" s="62"/>
      <c r="N149" s="62"/>
      <c r="O149" s="62"/>
    </row>
    <row r="150" spans="1:15" x14ac:dyDescent="0.25">
      <c r="A150" s="96"/>
      <c r="C150" s="104"/>
    </row>
    <row r="151" spans="1:15" x14ac:dyDescent="0.25">
      <c r="A151" s="96"/>
    </row>
    <row r="152" spans="1:15" x14ac:dyDescent="0.25">
      <c r="A152" s="96"/>
    </row>
    <row r="153" spans="1:15" x14ac:dyDescent="0.25">
      <c r="A153" s="96"/>
    </row>
    <row r="154" spans="1:15" x14ac:dyDescent="0.25">
      <c r="A154" s="96"/>
    </row>
    <row r="155" spans="1:15" x14ac:dyDescent="0.25">
      <c r="A155" s="96"/>
    </row>
    <row r="156" spans="1:15" x14ac:dyDescent="0.25">
      <c r="A156" s="96"/>
    </row>
    <row r="157" spans="1:15" x14ac:dyDescent="0.25">
      <c r="A157" s="96"/>
    </row>
    <row r="158" spans="1:15" x14ac:dyDescent="0.25">
      <c r="A158" s="96"/>
    </row>
    <row r="159" spans="1:15" x14ac:dyDescent="0.25">
      <c r="A159" s="96"/>
    </row>
    <row r="160" spans="1:15" x14ac:dyDescent="0.25">
      <c r="A160" s="96"/>
    </row>
    <row r="161" spans="1:14" x14ac:dyDescent="0.25">
      <c r="A161" s="96"/>
    </row>
    <row r="162" spans="1:14" x14ac:dyDescent="0.25">
      <c r="A162" s="96"/>
    </row>
    <row r="163" spans="1:14" x14ac:dyDescent="0.25">
      <c r="A163" s="96"/>
    </row>
    <row r="164" spans="1:14" x14ac:dyDescent="0.25">
      <c r="A164" s="96"/>
    </row>
    <row r="165" spans="1:14" x14ac:dyDescent="0.25">
      <c r="A165" s="96"/>
    </row>
    <row r="166" spans="1:14" x14ac:dyDescent="0.25">
      <c r="A166" s="96"/>
    </row>
    <row r="167" spans="1:14" x14ac:dyDescent="0.25">
      <c r="A167" s="96"/>
      <c r="B167" s="62" t="s">
        <v>2</v>
      </c>
      <c r="C167" s="98" t="s">
        <v>112</v>
      </c>
    </row>
    <row r="168" spans="1:14" ht="15.75" thickBot="1" x14ac:dyDescent="0.3">
      <c r="A168" s="96"/>
    </row>
    <row r="169" spans="1:14" ht="15.75" thickBot="1" x14ac:dyDescent="0.3">
      <c r="A169" s="96"/>
      <c r="C169" s="29" t="s">
        <v>113</v>
      </c>
      <c r="K169" s="103">
        <f>+'Algemene risicobeoordeling'!AC131</f>
        <v>0</v>
      </c>
    </row>
    <row r="170" spans="1:14" x14ac:dyDescent="0.25">
      <c r="A170" s="96"/>
    </row>
    <row r="171" spans="1:14" x14ac:dyDescent="0.25">
      <c r="A171" s="96"/>
      <c r="D171" s="29" t="s">
        <v>125</v>
      </c>
      <c r="M171" s="29">
        <f>+K169-M172</f>
        <v>0</v>
      </c>
      <c r="N171" s="100" t="str">
        <f>IF(M171&gt;0,+M171/$K$169,"0%")</f>
        <v>0%</v>
      </c>
    </row>
    <row r="172" spans="1:14" x14ac:dyDescent="0.25">
      <c r="A172" s="96"/>
      <c r="D172" s="29" t="s">
        <v>126</v>
      </c>
      <c r="M172" s="29">
        <f>+'Algemene risicobeoordeling'!AG131</f>
        <v>0</v>
      </c>
      <c r="N172" s="100" t="str">
        <f>IF(M172&gt;0,+M172/$K$169,"0%")</f>
        <v>0%</v>
      </c>
    </row>
    <row r="173" spans="1:14" x14ac:dyDescent="0.25">
      <c r="A173" s="96"/>
      <c r="N173" s="36"/>
    </row>
    <row r="174" spans="1:14" x14ac:dyDescent="0.25">
      <c r="A174" s="96"/>
      <c r="D174" s="29" t="s">
        <v>123</v>
      </c>
      <c r="M174" s="29">
        <f>+K169-M175</f>
        <v>0</v>
      </c>
      <c r="N174" s="100" t="str">
        <f>IF(M174&gt;0,+M174/$K$169,"0%")</f>
        <v>0%</v>
      </c>
    </row>
    <row r="175" spans="1:14" x14ac:dyDescent="0.25">
      <c r="A175" s="96"/>
      <c r="D175" s="29" t="s">
        <v>124</v>
      </c>
      <c r="M175" s="29">
        <f>+'Algemene risicobeoordeling'!AH131</f>
        <v>0</v>
      </c>
      <c r="N175" s="100" t="str">
        <f>IF(M175&gt;0,+M175/$K$169,"0%")</f>
        <v>0%</v>
      </c>
    </row>
    <row r="176" spans="1:14" x14ac:dyDescent="0.25">
      <c r="A176" s="96"/>
    </row>
    <row r="177" spans="1:1" x14ac:dyDescent="0.25">
      <c r="A177" s="96"/>
    </row>
    <row r="178" spans="1:1" x14ac:dyDescent="0.25">
      <c r="A178" s="96"/>
    </row>
    <row r="179" spans="1:1" x14ac:dyDescent="0.25">
      <c r="A179" s="96"/>
    </row>
    <row r="180" spans="1:1" x14ac:dyDescent="0.25">
      <c r="A180" s="96"/>
    </row>
    <row r="181" spans="1:1" x14ac:dyDescent="0.25">
      <c r="A181" s="96"/>
    </row>
    <row r="182" spans="1:1" x14ac:dyDescent="0.25">
      <c r="A182" s="96"/>
    </row>
    <row r="183" spans="1:1" x14ac:dyDescent="0.25">
      <c r="A183" s="96"/>
    </row>
    <row r="184" spans="1:1" x14ac:dyDescent="0.25">
      <c r="A184" s="96"/>
    </row>
    <row r="185" spans="1:1" x14ac:dyDescent="0.25">
      <c r="A185" s="96"/>
    </row>
    <row r="186" spans="1:1" x14ac:dyDescent="0.25">
      <c r="A186" s="96"/>
    </row>
    <row r="187" spans="1:1" x14ac:dyDescent="0.25">
      <c r="A187" s="96"/>
    </row>
    <row r="188" spans="1:1" x14ac:dyDescent="0.25">
      <c r="A188" s="96"/>
    </row>
    <row r="189" spans="1:1" x14ac:dyDescent="0.25">
      <c r="A189" s="96"/>
    </row>
    <row r="190" spans="1:1" x14ac:dyDescent="0.25">
      <c r="A190" s="96"/>
    </row>
    <row r="191" spans="1:1" x14ac:dyDescent="0.25">
      <c r="A191" s="96"/>
    </row>
    <row r="192" spans="1:1" x14ac:dyDescent="0.25">
      <c r="A192" s="96"/>
    </row>
    <row r="193" spans="1:15" x14ac:dyDescent="0.25">
      <c r="A193" s="96"/>
    </row>
    <row r="194" spans="1:15" x14ac:dyDescent="0.25">
      <c r="A194" s="96"/>
    </row>
    <row r="195" spans="1:15" x14ac:dyDescent="0.25">
      <c r="A195" s="96"/>
    </row>
    <row r="196" spans="1:15" x14ac:dyDescent="0.25">
      <c r="A196" s="96"/>
    </row>
    <row r="197" spans="1:15" x14ac:dyDescent="0.25">
      <c r="A197" s="96"/>
    </row>
    <row r="198" spans="1:15" x14ac:dyDescent="0.25">
      <c r="A198" s="96"/>
    </row>
    <row r="199" spans="1:15" x14ac:dyDescent="0.25">
      <c r="A199" s="96"/>
    </row>
    <row r="200" spans="1:15" x14ac:dyDescent="0.25">
      <c r="A200" s="96"/>
    </row>
    <row r="201" spans="1:15" x14ac:dyDescent="0.25">
      <c r="A201" s="96"/>
    </row>
    <row r="202" spans="1:15" x14ac:dyDescent="0.25">
      <c r="A202" s="96"/>
    </row>
    <row r="203" spans="1:15" x14ac:dyDescent="0.25">
      <c r="A203" s="96"/>
    </row>
    <row r="204" spans="1:15" x14ac:dyDescent="0.25">
      <c r="A204" s="96" t="s">
        <v>199</v>
      </c>
      <c r="B204" s="97" t="s">
        <v>118</v>
      </c>
      <c r="O204" s="105"/>
    </row>
    <row r="205" spans="1:15" x14ac:dyDescent="0.25">
      <c r="A205" s="70"/>
      <c r="B205" s="62"/>
      <c r="D205" s="62"/>
      <c r="E205" s="62"/>
      <c r="F205" s="62"/>
      <c r="G205" s="62"/>
      <c r="H205" s="62"/>
      <c r="I205" s="62"/>
      <c r="J205" s="62"/>
      <c r="K205" s="62"/>
      <c r="L205" s="62"/>
      <c r="M205" s="62"/>
      <c r="N205" s="62"/>
    </row>
    <row r="206" spans="1:15" x14ac:dyDescent="0.25">
      <c r="A206" s="96"/>
      <c r="B206" s="62" t="s">
        <v>0</v>
      </c>
      <c r="C206" s="98" t="s">
        <v>109</v>
      </c>
      <c r="D206" s="62"/>
      <c r="E206" s="62"/>
    </row>
    <row r="207" spans="1:15" ht="15.75" thickBot="1" x14ac:dyDescent="0.3">
      <c r="A207" s="96"/>
    </row>
    <row r="208" spans="1:15" ht="15.75" thickBot="1" x14ac:dyDescent="0.3">
      <c r="A208" s="96"/>
      <c r="C208" s="29" t="s">
        <v>110</v>
      </c>
      <c r="K208" s="99">
        <f>+'Algemene risicobeoordeling'!AL134</f>
        <v>6</v>
      </c>
    </row>
    <row r="209" spans="1:14" x14ac:dyDescent="0.25">
      <c r="A209" s="96"/>
      <c r="M209" s="36"/>
    </row>
    <row r="210" spans="1:14" x14ac:dyDescent="0.25">
      <c r="A210" s="96"/>
      <c r="D210" s="29" t="s">
        <v>119</v>
      </c>
      <c r="M210" s="29">
        <f>+'Algemene risicobeoordeling'!AL135</f>
        <v>0</v>
      </c>
      <c r="N210" s="100" t="str">
        <f>IF(M210&gt;0,+M210/$K$208,"0%")</f>
        <v>0%</v>
      </c>
    </row>
    <row r="211" spans="1:14" x14ac:dyDescent="0.25">
      <c r="A211" s="96"/>
      <c r="D211" s="29" t="s">
        <v>120</v>
      </c>
      <c r="M211" s="36">
        <f>+'Algemene risicobeoordeling'!AL136</f>
        <v>6</v>
      </c>
      <c r="N211" s="100">
        <f>IF(M211&gt;0,+M211/$K$208,"0%")</f>
        <v>1</v>
      </c>
    </row>
    <row r="212" spans="1:14" ht="15.75" thickBot="1" x14ac:dyDescent="0.3">
      <c r="A212" s="96"/>
      <c r="M212" s="36"/>
    </row>
    <row r="213" spans="1:14" ht="15.75" thickBot="1" x14ac:dyDescent="0.3">
      <c r="A213" s="96"/>
      <c r="C213" s="29" t="s">
        <v>127</v>
      </c>
      <c r="K213" s="101">
        <f>+'Algemene risicobeoordeling'!AL137</f>
        <v>0</v>
      </c>
    </row>
    <row r="214" spans="1:14" x14ac:dyDescent="0.25">
      <c r="A214" s="70"/>
      <c r="F214" s="62"/>
      <c r="G214" s="62"/>
      <c r="H214" s="62"/>
      <c r="I214" s="62"/>
      <c r="J214" s="62"/>
      <c r="K214" s="62"/>
      <c r="L214" s="62"/>
      <c r="M214" s="62"/>
      <c r="N214" s="62"/>
    </row>
    <row r="215" spans="1:14" x14ac:dyDescent="0.25">
      <c r="A215" s="70"/>
      <c r="B215" s="62" t="s">
        <v>1</v>
      </c>
      <c r="C215" s="98" t="s">
        <v>111</v>
      </c>
      <c r="D215" s="62"/>
      <c r="E215" s="62"/>
      <c r="F215" s="62"/>
      <c r="G215" s="62"/>
      <c r="H215" s="62"/>
      <c r="I215" s="62"/>
      <c r="J215" s="62"/>
      <c r="K215" s="62"/>
      <c r="L215" s="62"/>
      <c r="M215" s="62"/>
      <c r="N215" s="62"/>
    </row>
    <row r="216" spans="1:14" x14ac:dyDescent="0.25">
      <c r="A216" s="70"/>
      <c r="B216" s="62"/>
      <c r="C216" s="98"/>
      <c r="D216" s="62"/>
      <c r="E216" s="62"/>
      <c r="F216" s="62"/>
      <c r="G216" s="62"/>
      <c r="H216" s="62"/>
      <c r="I216" s="62"/>
      <c r="J216" s="62"/>
      <c r="K216" s="62"/>
      <c r="L216" s="62"/>
      <c r="M216" s="62"/>
      <c r="N216" s="62"/>
    </row>
    <row r="217" spans="1:14" x14ac:dyDescent="0.25">
      <c r="A217" s="96"/>
      <c r="C217" s="104"/>
    </row>
    <row r="218" spans="1:14" x14ac:dyDescent="0.25">
      <c r="A218" s="96"/>
    </row>
    <row r="219" spans="1:14" x14ac:dyDescent="0.25">
      <c r="A219" s="96"/>
    </row>
    <row r="220" spans="1:14" x14ac:dyDescent="0.25">
      <c r="A220" s="96"/>
    </row>
    <row r="221" spans="1:14" x14ac:dyDescent="0.25">
      <c r="A221" s="96"/>
    </row>
    <row r="222" spans="1:14" x14ac:dyDescent="0.25">
      <c r="A222" s="96"/>
    </row>
    <row r="223" spans="1:14" x14ac:dyDescent="0.25">
      <c r="A223" s="96"/>
    </row>
    <row r="224" spans="1:14" x14ac:dyDescent="0.25">
      <c r="A224" s="96"/>
    </row>
    <row r="225" spans="1:3" x14ac:dyDescent="0.25">
      <c r="A225" s="96"/>
    </row>
    <row r="226" spans="1:3" x14ac:dyDescent="0.25">
      <c r="A226" s="96"/>
    </row>
    <row r="227" spans="1:3" x14ac:dyDescent="0.25">
      <c r="A227" s="96"/>
    </row>
    <row r="228" spans="1:3" x14ac:dyDescent="0.25">
      <c r="A228" s="96"/>
    </row>
    <row r="229" spans="1:3" x14ac:dyDescent="0.25">
      <c r="A229" s="96"/>
    </row>
    <row r="230" spans="1:3" x14ac:dyDescent="0.25">
      <c r="A230" s="96"/>
    </row>
    <row r="231" spans="1:3" x14ac:dyDescent="0.25">
      <c r="A231" s="96"/>
    </row>
    <row r="232" spans="1:3" x14ac:dyDescent="0.25">
      <c r="A232" s="96"/>
    </row>
    <row r="233" spans="1:3" x14ac:dyDescent="0.25">
      <c r="A233" s="96"/>
    </row>
    <row r="234" spans="1:3" x14ac:dyDescent="0.25">
      <c r="A234" s="96"/>
    </row>
    <row r="235" spans="1:3" x14ac:dyDescent="0.25">
      <c r="A235" s="96"/>
    </row>
    <row r="236" spans="1:3" x14ac:dyDescent="0.25">
      <c r="A236" s="96"/>
    </row>
    <row r="237" spans="1:3" x14ac:dyDescent="0.25">
      <c r="A237" s="96"/>
    </row>
    <row r="238" spans="1:3" x14ac:dyDescent="0.25">
      <c r="A238" s="96"/>
    </row>
    <row r="239" spans="1:3" x14ac:dyDescent="0.25">
      <c r="A239" s="96"/>
      <c r="B239" s="62" t="s">
        <v>2</v>
      </c>
      <c r="C239" s="98" t="s">
        <v>112</v>
      </c>
    </row>
    <row r="240" spans="1:3" ht="15.75" thickBot="1" x14ac:dyDescent="0.3">
      <c r="A240" s="96"/>
    </row>
    <row r="241" spans="1:14" ht="15.75" thickBot="1" x14ac:dyDescent="0.3">
      <c r="A241" s="96"/>
      <c r="C241" s="29" t="s">
        <v>113</v>
      </c>
      <c r="K241" s="103">
        <f>+'Algemene risicobeoordeling'!AC167</f>
        <v>0</v>
      </c>
    </row>
    <row r="242" spans="1:14" x14ac:dyDescent="0.25">
      <c r="A242" s="96"/>
    </row>
    <row r="243" spans="1:14" x14ac:dyDescent="0.25">
      <c r="A243" s="96"/>
      <c r="D243" s="29" t="s">
        <v>125</v>
      </c>
      <c r="M243" s="29">
        <f>+K241-M244</f>
        <v>0</v>
      </c>
      <c r="N243" s="100" t="str">
        <f>IF(M243&gt;0,+M243/$K$241,"0%")</f>
        <v>0%</v>
      </c>
    </row>
    <row r="244" spans="1:14" x14ac:dyDescent="0.25">
      <c r="A244" s="96"/>
      <c r="D244" s="29" t="s">
        <v>126</v>
      </c>
      <c r="M244" s="29">
        <f>+'Algemene risicobeoordeling'!AG167</f>
        <v>0</v>
      </c>
      <c r="N244" s="100" t="str">
        <f>IF(M244&gt;0,+M244/$K$241,"0%")</f>
        <v>0%</v>
      </c>
    </row>
    <row r="245" spans="1:14" x14ac:dyDescent="0.25">
      <c r="A245" s="96"/>
      <c r="N245" s="36"/>
    </row>
    <row r="246" spans="1:14" x14ac:dyDescent="0.25">
      <c r="A246" s="96"/>
      <c r="D246" s="29" t="s">
        <v>123</v>
      </c>
      <c r="M246" s="29">
        <f>+K241-M247</f>
        <v>0</v>
      </c>
      <c r="N246" s="100" t="str">
        <f>IF(M246&gt;0,+M246/$K$241,"0%")</f>
        <v>0%</v>
      </c>
    </row>
    <row r="247" spans="1:14" x14ac:dyDescent="0.25">
      <c r="A247" s="96"/>
      <c r="D247" s="29" t="s">
        <v>124</v>
      </c>
      <c r="M247" s="29">
        <f>+'Algemene risicobeoordeling'!AH167</f>
        <v>0</v>
      </c>
      <c r="N247" s="100" t="str">
        <f>IF(M247&gt;0,+M247/$K$241,"0%")</f>
        <v>0%</v>
      </c>
    </row>
    <row r="248" spans="1:14" x14ac:dyDescent="0.25">
      <c r="A248" s="96"/>
    </row>
    <row r="249" spans="1:14" x14ac:dyDescent="0.25">
      <c r="A249" s="96"/>
    </row>
    <row r="250" spans="1:14" x14ac:dyDescent="0.25">
      <c r="A250" s="96"/>
    </row>
    <row r="251" spans="1:14" x14ac:dyDescent="0.25">
      <c r="A251" s="96"/>
    </row>
    <row r="252" spans="1:14" x14ac:dyDescent="0.25">
      <c r="A252" s="96"/>
    </row>
    <row r="253" spans="1:14" x14ac:dyDescent="0.25">
      <c r="A253" s="96"/>
    </row>
    <row r="254" spans="1:14" x14ac:dyDescent="0.25">
      <c r="A254" s="96"/>
    </row>
    <row r="255" spans="1:14" x14ac:dyDescent="0.25">
      <c r="A255" s="96"/>
    </row>
    <row r="256" spans="1:14" x14ac:dyDescent="0.25">
      <c r="A256" s="96"/>
    </row>
    <row r="257" spans="1:1" x14ac:dyDescent="0.25">
      <c r="A257" s="96"/>
    </row>
    <row r="258" spans="1:1" x14ac:dyDescent="0.25">
      <c r="A258" s="96"/>
    </row>
    <row r="259" spans="1:1" x14ac:dyDescent="0.25">
      <c r="A259" s="96"/>
    </row>
    <row r="260" spans="1:1" x14ac:dyDescent="0.25">
      <c r="A260" s="96"/>
    </row>
    <row r="261" spans="1:1" x14ac:dyDescent="0.25">
      <c r="A261" s="96"/>
    </row>
    <row r="262" spans="1:1" x14ac:dyDescent="0.25">
      <c r="A262" s="96"/>
    </row>
    <row r="263" spans="1:1" x14ac:dyDescent="0.25">
      <c r="A263" s="96"/>
    </row>
    <row r="264" spans="1:1" x14ac:dyDescent="0.25">
      <c r="A264" s="96"/>
    </row>
    <row r="265" spans="1:1" x14ac:dyDescent="0.25">
      <c r="A265" s="96"/>
    </row>
    <row r="266" spans="1:1" x14ac:dyDescent="0.25">
      <c r="A266" s="96"/>
    </row>
    <row r="267" spans="1:1" x14ac:dyDescent="0.25">
      <c r="A267" s="96"/>
    </row>
    <row r="268" spans="1:1" x14ac:dyDescent="0.25">
      <c r="A268" s="96"/>
    </row>
    <row r="269" spans="1:1" x14ac:dyDescent="0.25">
      <c r="A269" s="96"/>
    </row>
    <row r="270" spans="1:1" x14ac:dyDescent="0.25">
      <c r="A270" s="96"/>
    </row>
    <row r="271" spans="1:1" x14ac:dyDescent="0.25">
      <c r="A271" s="96"/>
    </row>
    <row r="272" spans="1:1" x14ac:dyDescent="0.25">
      <c r="A272" s="96"/>
    </row>
    <row r="273" spans="1:13" x14ac:dyDescent="0.25">
      <c r="A273" s="96"/>
    </row>
    <row r="274" spans="1:13" x14ac:dyDescent="0.25">
      <c r="A274" s="96"/>
    </row>
    <row r="275" spans="1:13" x14ac:dyDescent="0.25">
      <c r="A275" s="96"/>
    </row>
    <row r="276" spans="1:13" x14ac:dyDescent="0.25">
      <c r="A276" s="97" t="s">
        <v>95</v>
      </c>
      <c r="C276" s="105"/>
      <c r="D276" s="105"/>
      <c r="E276" s="105"/>
      <c r="F276" s="105"/>
      <c r="G276" s="105"/>
      <c r="H276" s="105"/>
      <c r="I276" s="105"/>
      <c r="J276" s="105"/>
      <c r="K276" s="105"/>
      <c r="L276" s="105"/>
      <c r="M276" s="105"/>
    </row>
    <row r="277" spans="1:13" x14ac:dyDescent="0.25">
      <c r="B277" s="105"/>
    </row>
    <row r="278" spans="1:13" ht="15.75" thickBot="1" x14ac:dyDescent="0.3"/>
    <row r="279" spans="1:13" ht="15.75" thickBot="1" x14ac:dyDescent="0.3">
      <c r="B279" s="29" t="s">
        <v>128</v>
      </c>
      <c r="I279" s="103">
        <f>+'Algemene risicobeoordeling'!AC234</f>
        <v>0</v>
      </c>
    </row>
    <row r="280" spans="1:13" x14ac:dyDescent="0.25">
      <c r="J280" s="36"/>
    </row>
    <row r="281" spans="1:13" x14ac:dyDescent="0.25">
      <c r="C281" s="106" t="s">
        <v>129</v>
      </c>
      <c r="F281" s="107"/>
      <c r="J281" s="108"/>
      <c r="K281" s="52"/>
      <c r="L281" s="29">
        <f>+I279-L282</f>
        <v>0</v>
      </c>
      <c r="M281" s="100" t="str">
        <f>IF(L281&gt;0,+L281/$I$279,"0%")</f>
        <v>0%</v>
      </c>
    </row>
    <row r="282" spans="1:13" x14ac:dyDescent="0.25">
      <c r="C282" s="106" t="s">
        <v>130</v>
      </c>
      <c r="F282" s="62"/>
      <c r="J282" s="109"/>
      <c r="L282" s="29">
        <f>+'Algemene risicobeoordeling'!AG234</f>
        <v>0</v>
      </c>
      <c r="M282" s="100" t="str">
        <f>IF(L282&gt;0,+L282/$I$279,"0%")</f>
        <v>0%</v>
      </c>
    </row>
    <row r="307" spans="2:13" x14ac:dyDescent="0.25">
      <c r="B307" s="98" t="s">
        <v>131</v>
      </c>
    </row>
    <row r="309" spans="2:13" x14ac:dyDescent="0.25">
      <c r="B309" s="357" t="str">
        <f>IF(+'Algemene risicobeoordeling'!B173=""," ",+'Algemene risicobeoordeling'!B173)</f>
        <v xml:space="preserve"> </v>
      </c>
      <c r="C309" s="357"/>
      <c r="D309" s="357"/>
      <c r="E309" s="357"/>
      <c r="F309" s="357"/>
      <c r="G309" s="357"/>
      <c r="H309" s="357"/>
      <c r="I309" s="357"/>
      <c r="J309" s="357"/>
      <c r="K309" s="357"/>
      <c r="L309" s="357"/>
      <c r="M309" s="241" t="str">
        <f>IF('Algemene risicobeoordeling'!G173="Ja","Laag",IF('Algemene risicobeoordeling'!H173="Ja","Standaard",IF('Algemene risicobeoordeling'!I173="Ja","Hoog"," ")))</f>
        <v xml:space="preserve"> </v>
      </c>
    </row>
    <row r="310" spans="2:13" x14ac:dyDescent="0.25">
      <c r="B310" s="357" t="str">
        <f>IF(+'Algemene risicobeoordeling'!B174=""," ",+'Algemene risicobeoordeling'!B174)</f>
        <v xml:space="preserve"> </v>
      </c>
      <c r="C310" s="357"/>
      <c r="D310" s="357"/>
      <c r="E310" s="357"/>
      <c r="F310" s="357"/>
      <c r="G310" s="357"/>
      <c r="H310" s="357"/>
      <c r="I310" s="357"/>
      <c r="J310" s="357"/>
      <c r="K310" s="357"/>
      <c r="L310" s="357"/>
      <c r="M310" s="241" t="str">
        <f>IF('Algemene risicobeoordeling'!G174="Ja","Laag",IF('Algemene risicobeoordeling'!H174="Ja","Standaard",IF('Algemene risicobeoordeling'!I174="Ja","Hoog"," ")))</f>
        <v xml:space="preserve"> </v>
      </c>
    </row>
    <row r="311" spans="2:13" x14ac:dyDescent="0.25">
      <c r="B311" s="357" t="str">
        <f>IF(+'Algemene risicobeoordeling'!B175=""," ",+'Algemene risicobeoordeling'!B175)</f>
        <v xml:space="preserve"> </v>
      </c>
      <c r="C311" s="357"/>
      <c r="D311" s="357"/>
      <c r="E311" s="357"/>
      <c r="F311" s="357"/>
      <c r="G311" s="357"/>
      <c r="H311" s="357"/>
      <c r="I311" s="357"/>
      <c r="J311" s="357"/>
      <c r="K311" s="357"/>
      <c r="L311" s="357"/>
      <c r="M311" s="241" t="str">
        <f>IF('Algemene risicobeoordeling'!G175="Ja","Laag",IF('Algemene risicobeoordeling'!H175="Ja","Standaard",IF('Algemene risicobeoordeling'!I175="Ja","Hoog"," ")))</f>
        <v xml:space="preserve"> </v>
      </c>
    </row>
    <row r="312" spans="2:13" x14ac:dyDescent="0.25">
      <c r="B312" s="357" t="str">
        <f>IF(+'Algemene risicobeoordeling'!B176=""," ",+'Algemene risicobeoordeling'!B176)</f>
        <v xml:space="preserve"> </v>
      </c>
      <c r="C312" s="357"/>
      <c r="D312" s="357"/>
      <c r="E312" s="357"/>
      <c r="F312" s="357"/>
      <c r="G312" s="357"/>
      <c r="H312" s="357"/>
      <c r="I312" s="357"/>
      <c r="J312" s="357"/>
      <c r="K312" s="357"/>
      <c r="L312" s="357"/>
      <c r="M312" s="241" t="str">
        <f>IF('Algemene risicobeoordeling'!G176="Ja","Laag",IF('Algemene risicobeoordeling'!H176="Ja","Standaard",IF('Algemene risicobeoordeling'!I176="Ja","Hoog"," ")))</f>
        <v xml:space="preserve"> </v>
      </c>
    </row>
    <row r="313" spans="2:13" x14ac:dyDescent="0.25">
      <c r="B313" s="357" t="str">
        <f>IF(+'Algemene risicobeoordeling'!B177=""," ",+'Algemene risicobeoordeling'!B177)</f>
        <v xml:space="preserve"> </v>
      </c>
      <c r="C313" s="357"/>
      <c r="D313" s="357"/>
      <c r="E313" s="357"/>
      <c r="F313" s="357"/>
      <c r="G313" s="357"/>
      <c r="H313" s="357"/>
      <c r="I313" s="357"/>
      <c r="J313" s="357"/>
      <c r="K313" s="357"/>
      <c r="L313" s="357"/>
      <c r="M313" s="241" t="str">
        <f>IF('Algemene risicobeoordeling'!G177="Ja","Laag",IF('Algemene risicobeoordeling'!H177="Ja","Standaard",IF('Algemene risicobeoordeling'!I177="Ja","Hoog"," ")))</f>
        <v xml:space="preserve"> </v>
      </c>
    </row>
    <row r="314" spans="2:13" x14ac:dyDescent="0.25">
      <c r="B314" s="357" t="str">
        <f>IF(+'Algemene risicobeoordeling'!B178=""," ",+'Algemene risicobeoordeling'!B178)</f>
        <v xml:space="preserve"> </v>
      </c>
      <c r="C314" s="357"/>
      <c r="D314" s="357"/>
      <c r="E314" s="357"/>
      <c r="F314" s="357"/>
      <c r="G314" s="357"/>
      <c r="H314" s="357"/>
      <c r="I314" s="357"/>
      <c r="J314" s="357"/>
      <c r="K314" s="357"/>
      <c r="L314" s="357"/>
      <c r="M314" s="241" t="str">
        <f>IF('Algemene risicobeoordeling'!G178="Ja","Laag",IF('Algemene risicobeoordeling'!H178="Ja","Standaard",IF('Algemene risicobeoordeling'!I178="Ja","Hoog"," ")))</f>
        <v xml:space="preserve"> </v>
      </c>
    </row>
    <row r="315" spans="2:13" x14ac:dyDescent="0.25">
      <c r="B315" s="357" t="str">
        <f>IF(+'Algemene risicobeoordeling'!B179=""," ",+'Algemene risicobeoordeling'!B179)</f>
        <v xml:space="preserve"> </v>
      </c>
      <c r="C315" s="357"/>
      <c r="D315" s="357"/>
      <c r="E315" s="357"/>
      <c r="F315" s="357"/>
      <c r="G315" s="357"/>
      <c r="H315" s="357"/>
      <c r="I315" s="357"/>
      <c r="J315" s="357"/>
      <c r="K315" s="357"/>
      <c r="L315" s="357"/>
      <c r="M315" s="241" t="str">
        <f>IF('Algemene risicobeoordeling'!G179="Ja","Laag",IF('Algemene risicobeoordeling'!H179="Ja","Standaard",IF('Algemene risicobeoordeling'!I179="Ja","Hoog"," ")))</f>
        <v xml:space="preserve"> </v>
      </c>
    </row>
    <row r="316" spans="2:13" x14ac:dyDescent="0.25">
      <c r="B316" s="357" t="str">
        <f>IF(+'Algemene risicobeoordeling'!B180=""," ",+'Algemene risicobeoordeling'!B180)</f>
        <v xml:space="preserve"> </v>
      </c>
      <c r="C316" s="357"/>
      <c r="D316" s="357"/>
      <c r="E316" s="357"/>
      <c r="F316" s="357"/>
      <c r="G316" s="357"/>
      <c r="H316" s="357"/>
      <c r="I316" s="357"/>
      <c r="J316" s="357"/>
      <c r="K316" s="357"/>
      <c r="L316" s="357"/>
      <c r="M316" s="241" t="str">
        <f>IF('Algemene risicobeoordeling'!G180="Ja","Laag",IF('Algemene risicobeoordeling'!H180="Ja","Standaard",IF('Algemene risicobeoordeling'!I180="Ja","Hoog"," ")))</f>
        <v xml:space="preserve"> </v>
      </c>
    </row>
    <row r="317" spans="2:13" x14ac:dyDescent="0.25">
      <c r="B317" s="357" t="str">
        <f>IF(+'Algemene risicobeoordeling'!B181=""," ",+'Algemene risicobeoordeling'!B181)</f>
        <v xml:space="preserve"> </v>
      </c>
      <c r="C317" s="357"/>
      <c r="D317" s="357"/>
      <c r="E317" s="357"/>
      <c r="F317" s="357"/>
      <c r="G317" s="357"/>
      <c r="H317" s="357"/>
      <c r="I317" s="357"/>
      <c r="J317" s="357"/>
      <c r="K317" s="357"/>
      <c r="L317" s="357"/>
      <c r="M317" s="241" t="str">
        <f>IF('Algemene risicobeoordeling'!G181="Ja","Laag",IF('Algemene risicobeoordeling'!H181="Ja","Standaard",IF('Algemene risicobeoordeling'!I181="Ja","Hoog"," ")))</f>
        <v xml:space="preserve"> </v>
      </c>
    </row>
    <row r="318" spans="2:13" x14ac:dyDescent="0.25">
      <c r="B318" s="357" t="str">
        <f>IF(+'Algemene risicobeoordeling'!B182=""," ",+'Algemene risicobeoordeling'!B182)</f>
        <v xml:space="preserve"> </v>
      </c>
      <c r="C318" s="357"/>
      <c r="D318" s="357"/>
      <c r="E318" s="357"/>
      <c r="F318" s="357"/>
      <c r="G318" s="357"/>
      <c r="H318" s="357"/>
      <c r="I318" s="357"/>
      <c r="J318" s="357"/>
      <c r="K318" s="357"/>
      <c r="L318" s="357"/>
      <c r="M318" s="241" t="str">
        <f>IF('Algemene risicobeoordeling'!G182="Ja","Laag",IF('Algemene risicobeoordeling'!H182="Ja","Standaard",IF('Algemene risicobeoordeling'!I182="Ja","Hoog"," ")))</f>
        <v xml:space="preserve"> </v>
      </c>
    </row>
    <row r="319" spans="2:13" x14ac:dyDescent="0.25">
      <c r="B319" s="357" t="str">
        <f>IF(+'Algemene risicobeoordeling'!B183=""," ",+'Algemene risicobeoordeling'!B183)</f>
        <v xml:space="preserve"> </v>
      </c>
      <c r="C319" s="357"/>
      <c r="D319" s="357"/>
      <c r="E319" s="357"/>
      <c r="F319" s="357"/>
      <c r="G319" s="357"/>
      <c r="H319" s="357"/>
      <c r="I319" s="357"/>
      <c r="J319" s="357"/>
      <c r="K319" s="357"/>
      <c r="L319" s="357"/>
      <c r="M319" s="241" t="str">
        <f>IF('Algemene risicobeoordeling'!G183="Ja","Laag",IF('Algemene risicobeoordeling'!H183="Ja","Standaard",IF('Algemene risicobeoordeling'!I183="Ja","Hoog"," ")))</f>
        <v xml:space="preserve"> </v>
      </c>
    </row>
    <row r="320" spans="2:13" x14ac:dyDescent="0.25">
      <c r="B320" s="357" t="str">
        <f>IF(+'Algemene risicobeoordeling'!B184=""," ",+'Algemene risicobeoordeling'!B184)</f>
        <v xml:space="preserve"> </v>
      </c>
      <c r="C320" s="357"/>
      <c r="D320" s="357"/>
      <c r="E320" s="357"/>
      <c r="F320" s="357"/>
      <c r="G320" s="357"/>
      <c r="H320" s="357"/>
      <c r="I320" s="357"/>
      <c r="J320" s="357"/>
      <c r="K320" s="357"/>
      <c r="L320" s="357"/>
      <c r="M320" s="241" t="str">
        <f>IF('Algemene risicobeoordeling'!G184="Ja","Laag",IF('Algemene risicobeoordeling'!H184="Ja","Standaard",IF('Algemene risicobeoordeling'!I184="Ja","Hoog"," ")))</f>
        <v xml:space="preserve"> </v>
      </c>
    </row>
    <row r="321" spans="2:13" x14ac:dyDescent="0.25">
      <c r="B321" s="357" t="str">
        <f>IF(+'Algemene risicobeoordeling'!B185=""," ",+'Algemene risicobeoordeling'!B185)</f>
        <v xml:space="preserve"> </v>
      </c>
      <c r="C321" s="357"/>
      <c r="D321" s="357"/>
      <c r="E321" s="357"/>
      <c r="F321" s="357"/>
      <c r="G321" s="357"/>
      <c r="H321" s="357"/>
      <c r="I321" s="357"/>
      <c r="J321" s="357"/>
      <c r="K321" s="357"/>
      <c r="L321" s="357"/>
      <c r="M321" s="241" t="str">
        <f>IF('Algemene risicobeoordeling'!G185="Ja","Laag",IF('Algemene risicobeoordeling'!H185="Ja","Standaard",IF('Algemene risicobeoordeling'!I185="Ja","Hoog"," ")))</f>
        <v xml:space="preserve"> </v>
      </c>
    </row>
    <row r="322" spans="2:13" x14ac:dyDescent="0.25">
      <c r="B322" s="357" t="str">
        <f>IF(+'Algemene risicobeoordeling'!B186=""," ",+'Algemene risicobeoordeling'!B186)</f>
        <v xml:space="preserve"> </v>
      </c>
      <c r="C322" s="357"/>
      <c r="D322" s="357"/>
      <c r="E322" s="357"/>
      <c r="F322" s="357"/>
      <c r="G322" s="357"/>
      <c r="H322" s="357"/>
      <c r="I322" s="357"/>
      <c r="J322" s="357"/>
      <c r="K322" s="357"/>
      <c r="L322" s="357"/>
      <c r="M322" s="241" t="str">
        <f>IF('Algemene risicobeoordeling'!G186="Ja","Laag",IF('Algemene risicobeoordeling'!H186="Ja","Standaard",IF('Algemene risicobeoordeling'!I186="Ja","Hoog"," ")))</f>
        <v xml:space="preserve"> </v>
      </c>
    </row>
    <row r="323" spans="2:13" x14ac:dyDescent="0.25">
      <c r="B323" s="357" t="str">
        <f>IF(+'Algemene risicobeoordeling'!B187=""," ",+'Algemene risicobeoordeling'!B187)</f>
        <v xml:space="preserve"> </v>
      </c>
      <c r="C323" s="357"/>
      <c r="D323" s="357"/>
      <c r="E323" s="357"/>
      <c r="F323" s="357"/>
      <c r="G323" s="357"/>
      <c r="H323" s="357"/>
      <c r="I323" s="357"/>
      <c r="J323" s="357"/>
      <c r="K323" s="357"/>
      <c r="L323" s="357"/>
      <c r="M323" s="241" t="str">
        <f>IF('Algemene risicobeoordeling'!G187="Ja","Laag",IF('Algemene risicobeoordeling'!H187="Ja","Standaard",IF('Algemene risicobeoordeling'!I187="Ja","Hoog"," ")))</f>
        <v xml:space="preserve"> </v>
      </c>
    </row>
    <row r="324" spans="2:13" x14ac:dyDescent="0.25">
      <c r="B324" s="357" t="str">
        <f>IF(+'Algemene risicobeoordeling'!B188=""," ",+'Algemene risicobeoordeling'!B188)</f>
        <v xml:space="preserve"> </v>
      </c>
      <c r="C324" s="357"/>
      <c r="D324" s="357"/>
      <c r="E324" s="357"/>
      <c r="F324" s="357"/>
      <c r="G324" s="357"/>
      <c r="H324" s="357"/>
      <c r="I324" s="357"/>
      <c r="J324" s="357"/>
      <c r="K324" s="357"/>
      <c r="L324" s="357"/>
      <c r="M324" s="241" t="str">
        <f>IF('Algemene risicobeoordeling'!G188="Ja","Laag",IF('Algemene risicobeoordeling'!H188="Ja","Standaard",IF('Algemene risicobeoordeling'!I188="Ja","Hoog"," ")))</f>
        <v xml:space="preserve"> </v>
      </c>
    </row>
    <row r="325" spans="2:13" x14ac:dyDescent="0.25">
      <c r="B325" s="357" t="str">
        <f>IF(+'Algemene risicobeoordeling'!B189=""," ",+'Algemene risicobeoordeling'!B189)</f>
        <v xml:space="preserve"> </v>
      </c>
      <c r="C325" s="357"/>
      <c r="D325" s="357"/>
      <c r="E325" s="357"/>
      <c r="F325" s="357"/>
      <c r="G325" s="357"/>
      <c r="H325" s="357"/>
      <c r="I325" s="357"/>
      <c r="J325" s="357"/>
      <c r="K325" s="357"/>
      <c r="L325" s="357"/>
      <c r="M325" s="241" t="str">
        <f>IF('Algemene risicobeoordeling'!G189="Ja","Laag",IF('Algemene risicobeoordeling'!H189="Ja","Standaard",IF('Algemene risicobeoordeling'!I189="Ja","Hoog"," ")))</f>
        <v xml:space="preserve"> </v>
      </c>
    </row>
    <row r="326" spans="2:13" x14ac:dyDescent="0.25">
      <c r="B326" s="357" t="str">
        <f>IF(+'Algemene risicobeoordeling'!B190=""," ",+'Algemene risicobeoordeling'!B190)</f>
        <v xml:space="preserve"> </v>
      </c>
      <c r="C326" s="357"/>
      <c r="D326" s="357"/>
      <c r="E326" s="357"/>
      <c r="F326" s="357"/>
      <c r="G326" s="357"/>
      <c r="H326" s="357"/>
      <c r="I326" s="357"/>
      <c r="J326" s="357"/>
      <c r="K326" s="357"/>
      <c r="L326" s="357"/>
      <c r="M326" s="241" t="str">
        <f>IF('Algemene risicobeoordeling'!G190="Ja","Laag",IF('Algemene risicobeoordeling'!H190="Ja","Standaard",IF('Algemene risicobeoordeling'!I190="Ja","Hoog"," ")))</f>
        <v xml:space="preserve"> </v>
      </c>
    </row>
    <row r="327" spans="2:13" x14ac:dyDescent="0.25">
      <c r="B327" s="357" t="str">
        <f>IF(+'Algemene risicobeoordeling'!B191=""," ",+'Algemene risicobeoordeling'!B191)</f>
        <v xml:space="preserve"> </v>
      </c>
      <c r="C327" s="357"/>
      <c r="D327" s="357"/>
      <c r="E327" s="357"/>
      <c r="F327" s="357"/>
      <c r="G327" s="357"/>
      <c r="H327" s="357"/>
      <c r="I327" s="357"/>
      <c r="J327" s="357"/>
      <c r="K327" s="357"/>
      <c r="L327" s="357"/>
      <c r="M327" s="241" t="str">
        <f>IF('Algemene risicobeoordeling'!G191="Ja","Laag",IF('Algemene risicobeoordeling'!H191="Ja","Standaard",IF('Algemene risicobeoordeling'!I191="Ja","Hoog"," ")))</f>
        <v xml:space="preserve"> </v>
      </c>
    </row>
    <row r="328" spans="2:13" x14ac:dyDescent="0.25">
      <c r="B328" s="357" t="str">
        <f>IF(+'Algemene risicobeoordeling'!B192=""," ",+'Algemene risicobeoordeling'!B192)</f>
        <v xml:space="preserve"> </v>
      </c>
      <c r="C328" s="357"/>
      <c r="D328" s="357"/>
      <c r="E328" s="357"/>
      <c r="F328" s="357"/>
      <c r="G328" s="357"/>
      <c r="H328" s="357"/>
      <c r="I328" s="357"/>
      <c r="J328" s="357"/>
      <c r="K328" s="357"/>
      <c r="L328" s="357"/>
      <c r="M328" s="241" t="str">
        <f>IF('Algemene risicobeoordeling'!G192="Ja","Laag",IF('Algemene risicobeoordeling'!H192="Ja","Standaard",IF('Algemene risicobeoordeling'!I192="Ja","Hoog"," ")))</f>
        <v xml:space="preserve"> </v>
      </c>
    </row>
    <row r="329" spans="2:13" x14ac:dyDescent="0.25">
      <c r="B329" s="357" t="str">
        <f>IF(+'Algemene risicobeoordeling'!B193=""," ",+'Algemene risicobeoordeling'!B193)</f>
        <v xml:space="preserve"> </v>
      </c>
      <c r="C329" s="357"/>
      <c r="D329" s="357"/>
      <c r="E329" s="357"/>
      <c r="F329" s="357"/>
      <c r="G329" s="357"/>
      <c r="H329" s="357"/>
      <c r="I329" s="357"/>
      <c r="J329" s="357"/>
      <c r="K329" s="357"/>
      <c r="L329" s="357"/>
      <c r="M329" s="241" t="str">
        <f>IF('Algemene risicobeoordeling'!G193="Ja","Laag",IF('Algemene risicobeoordeling'!H193="Ja","Standaard",IF('Algemene risicobeoordeling'!I193="Ja","Hoog"," ")))</f>
        <v xml:space="preserve"> </v>
      </c>
    </row>
    <row r="330" spans="2:13" x14ac:dyDescent="0.25">
      <c r="B330" s="357" t="str">
        <f>IF(+'Algemene risicobeoordeling'!B194=""," ",+'Algemene risicobeoordeling'!B194)</f>
        <v xml:space="preserve"> </v>
      </c>
      <c r="C330" s="357"/>
      <c r="D330" s="357"/>
      <c r="E330" s="357"/>
      <c r="F330" s="357"/>
      <c r="G330" s="357"/>
      <c r="H330" s="357"/>
      <c r="I330" s="357"/>
      <c r="J330" s="357"/>
      <c r="K330" s="357"/>
      <c r="L330" s="357"/>
      <c r="M330" s="241" t="str">
        <f>IF('Algemene risicobeoordeling'!G194="Ja","Laag",IF('Algemene risicobeoordeling'!H194="Ja","Standaard",IF('Algemene risicobeoordeling'!I194="Ja","Hoog"," ")))</f>
        <v xml:space="preserve"> </v>
      </c>
    </row>
    <row r="331" spans="2:13" x14ac:dyDescent="0.25">
      <c r="B331" s="357" t="str">
        <f>IF(+'Algemene risicobeoordeling'!B195=""," ",+'Algemene risicobeoordeling'!B195)</f>
        <v xml:space="preserve"> </v>
      </c>
      <c r="C331" s="357"/>
      <c r="D331" s="357"/>
      <c r="E331" s="357"/>
      <c r="F331" s="357"/>
      <c r="G331" s="357"/>
      <c r="H331" s="357"/>
      <c r="I331" s="357"/>
      <c r="J331" s="357"/>
      <c r="K331" s="357"/>
      <c r="L331" s="357"/>
      <c r="M331" s="241" t="str">
        <f>IF('Algemene risicobeoordeling'!G195="Ja","Laag",IF('Algemene risicobeoordeling'!H195="Ja","Standaard",IF('Algemene risicobeoordeling'!I195="Ja","Hoog"," ")))</f>
        <v xml:space="preserve"> </v>
      </c>
    </row>
    <row r="332" spans="2:13" x14ac:dyDescent="0.25">
      <c r="B332" s="357" t="str">
        <f>IF(+'Algemene risicobeoordeling'!B196=""," ",+'Algemene risicobeoordeling'!B196)</f>
        <v xml:space="preserve"> </v>
      </c>
      <c r="C332" s="357"/>
      <c r="D332" s="357"/>
      <c r="E332" s="357"/>
      <c r="F332" s="357"/>
      <c r="G332" s="357"/>
      <c r="H332" s="357"/>
      <c r="I332" s="357"/>
      <c r="J332" s="357"/>
      <c r="K332" s="357"/>
      <c r="L332" s="357"/>
      <c r="M332" s="241" t="str">
        <f>IF('Algemene risicobeoordeling'!G196="Ja","Laag",IF('Algemene risicobeoordeling'!H196="Ja","Standaard",IF('Algemene risicobeoordeling'!I196="Ja","Hoog"," ")))</f>
        <v xml:space="preserve"> </v>
      </c>
    </row>
    <row r="333" spans="2:13" x14ac:dyDescent="0.25">
      <c r="B333" s="357" t="str">
        <f>IF(+'Algemene risicobeoordeling'!B197=""," ",+'Algemene risicobeoordeling'!B197)</f>
        <v xml:space="preserve"> </v>
      </c>
      <c r="C333" s="357"/>
      <c r="D333" s="357"/>
      <c r="E333" s="357"/>
      <c r="F333" s="357"/>
      <c r="G333" s="357"/>
      <c r="H333" s="357"/>
      <c r="I333" s="357"/>
      <c r="J333" s="357"/>
      <c r="K333" s="357"/>
      <c r="L333" s="357"/>
      <c r="M333" s="241" t="str">
        <f>IF('Algemene risicobeoordeling'!G197="Ja","Laag",IF('Algemene risicobeoordeling'!H197="Ja","Standaard",IF('Algemene risicobeoordeling'!I197="Ja","Hoog"," ")))</f>
        <v xml:space="preserve"> </v>
      </c>
    </row>
    <row r="334" spans="2:13" x14ac:dyDescent="0.25">
      <c r="B334" s="357" t="str">
        <f>IF(+'Algemene risicobeoordeling'!B198=""," ",+'Algemene risicobeoordeling'!B198)</f>
        <v xml:space="preserve"> </v>
      </c>
      <c r="C334" s="357"/>
      <c r="D334" s="357"/>
      <c r="E334" s="357"/>
      <c r="F334" s="357"/>
      <c r="G334" s="357"/>
      <c r="H334" s="357"/>
      <c r="I334" s="357"/>
      <c r="J334" s="357"/>
      <c r="K334" s="357"/>
      <c r="L334" s="357"/>
      <c r="M334" s="241" t="str">
        <f>IF('Algemene risicobeoordeling'!G198="Ja","Laag",IF('Algemene risicobeoordeling'!H198="Ja","Standaard",IF('Algemene risicobeoordeling'!I198="Ja","Hoog"," ")))</f>
        <v xml:space="preserve"> </v>
      </c>
    </row>
    <row r="335" spans="2:13" x14ac:dyDescent="0.25">
      <c r="B335" s="357" t="str">
        <f>IF(+'Algemene risicobeoordeling'!B199=""," ",+'Algemene risicobeoordeling'!B199)</f>
        <v xml:space="preserve"> </v>
      </c>
      <c r="C335" s="357"/>
      <c r="D335" s="357"/>
      <c r="E335" s="357"/>
      <c r="F335" s="357"/>
      <c r="G335" s="357"/>
      <c r="H335" s="357"/>
      <c r="I335" s="357"/>
      <c r="J335" s="357"/>
      <c r="K335" s="357"/>
      <c r="L335" s="357"/>
      <c r="M335" s="241" t="str">
        <f>IF('Algemene risicobeoordeling'!G199="Ja","Laag",IF('Algemene risicobeoordeling'!H199="Ja","Standaard",IF('Algemene risicobeoordeling'!I199="Ja","Hoog"," ")))</f>
        <v xml:space="preserve"> </v>
      </c>
    </row>
    <row r="336" spans="2:13" x14ac:dyDescent="0.25">
      <c r="B336" s="357" t="str">
        <f>IF(+'Algemene risicobeoordeling'!B200=""," ",+'Algemene risicobeoordeling'!B200)</f>
        <v xml:space="preserve"> </v>
      </c>
      <c r="C336" s="357"/>
      <c r="D336" s="357"/>
      <c r="E336" s="357"/>
      <c r="F336" s="357"/>
      <c r="G336" s="357"/>
      <c r="H336" s="357"/>
      <c r="I336" s="357"/>
      <c r="J336" s="357"/>
      <c r="K336" s="357"/>
      <c r="L336" s="357"/>
      <c r="M336" s="241" t="str">
        <f>IF('Algemene risicobeoordeling'!G200="Ja","Laag",IF('Algemene risicobeoordeling'!H200="Ja","Standaard",IF('Algemene risicobeoordeling'!I200="Ja","Hoog"," ")))</f>
        <v xml:space="preserve"> </v>
      </c>
    </row>
    <row r="337" spans="2:13" x14ac:dyDescent="0.25">
      <c r="B337" s="357" t="str">
        <f>IF(+'Algemene risicobeoordeling'!B201=""," ",+'Algemene risicobeoordeling'!B201)</f>
        <v xml:space="preserve"> </v>
      </c>
      <c r="C337" s="357"/>
      <c r="D337" s="357"/>
      <c r="E337" s="357"/>
      <c r="F337" s="357"/>
      <c r="G337" s="357"/>
      <c r="H337" s="357"/>
      <c r="I337" s="357"/>
      <c r="J337" s="357"/>
      <c r="K337" s="357"/>
      <c r="L337" s="357"/>
      <c r="M337" s="241" t="str">
        <f>IF('Algemene risicobeoordeling'!G201="Ja","Laag",IF('Algemene risicobeoordeling'!H201="Ja","Standaard",IF('Algemene risicobeoordeling'!I201="Ja","Hoog"," ")))</f>
        <v xml:space="preserve"> </v>
      </c>
    </row>
    <row r="338" spans="2:13" x14ac:dyDescent="0.25">
      <c r="B338" s="357" t="str">
        <f>IF(+'Algemene risicobeoordeling'!B202=""," ",+'Algemene risicobeoordeling'!B202)</f>
        <v xml:space="preserve"> </v>
      </c>
      <c r="C338" s="357"/>
      <c r="D338" s="357"/>
      <c r="E338" s="357"/>
      <c r="F338" s="357"/>
      <c r="G338" s="357"/>
      <c r="H338" s="357"/>
      <c r="I338" s="357"/>
      <c r="J338" s="357"/>
      <c r="K338" s="357"/>
      <c r="L338" s="357"/>
      <c r="M338" s="241" t="str">
        <f>IF('Algemene risicobeoordeling'!G202="Ja","Laag",IF('Algemene risicobeoordeling'!H202="Ja","Standaard",IF('Algemene risicobeoordeling'!I202="Ja","Hoog"," ")))</f>
        <v xml:space="preserve"> </v>
      </c>
    </row>
    <row r="339" spans="2:13" x14ac:dyDescent="0.25">
      <c r="B339" s="357" t="str">
        <f>IF(+'Algemene risicobeoordeling'!B203=""," ",+'Algemene risicobeoordeling'!B203)</f>
        <v xml:space="preserve"> </v>
      </c>
      <c r="C339" s="357"/>
      <c r="D339" s="357"/>
      <c r="E339" s="357"/>
      <c r="F339" s="357"/>
      <c r="G339" s="357"/>
      <c r="H339" s="357"/>
      <c r="I339" s="357"/>
      <c r="J339" s="357"/>
      <c r="K339" s="357"/>
      <c r="L339" s="357"/>
      <c r="M339" s="241" t="str">
        <f>IF('Algemene risicobeoordeling'!G203="Ja","Laag",IF('Algemene risicobeoordeling'!H203="Ja","Standaard",IF('Algemene risicobeoordeling'!I203="Ja","Hoog"," ")))</f>
        <v xml:space="preserve"> </v>
      </c>
    </row>
    <row r="340" spans="2:13" x14ac:dyDescent="0.25">
      <c r="B340" s="357" t="str">
        <f>IF(+'Algemene risicobeoordeling'!B204=""," ",+'Algemene risicobeoordeling'!B204)</f>
        <v xml:space="preserve"> </v>
      </c>
      <c r="C340" s="357"/>
      <c r="D340" s="357"/>
      <c r="E340" s="357"/>
      <c r="F340" s="357"/>
      <c r="G340" s="357"/>
      <c r="H340" s="357"/>
      <c r="I340" s="357"/>
      <c r="J340" s="357"/>
      <c r="K340" s="357"/>
      <c r="L340" s="357"/>
      <c r="M340" s="241" t="str">
        <f>IF('Algemene risicobeoordeling'!G204="Ja","Laag",IF('Algemene risicobeoordeling'!H204="Ja","Standaard",IF('Algemene risicobeoordeling'!I204="Ja","Hoog"," ")))</f>
        <v xml:space="preserve"> </v>
      </c>
    </row>
    <row r="341" spans="2:13" x14ac:dyDescent="0.25">
      <c r="B341" s="357" t="str">
        <f>IF(+'Algemene risicobeoordeling'!B205=""," ",+'Algemene risicobeoordeling'!B205)</f>
        <v xml:space="preserve"> </v>
      </c>
      <c r="C341" s="357"/>
      <c r="D341" s="357"/>
      <c r="E341" s="357"/>
      <c r="F341" s="357"/>
      <c r="G341" s="357"/>
      <c r="H341" s="357"/>
      <c r="I341" s="357"/>
      <c r="J341" s="357"/>
      <c r="K341" s="357"/>
      <c r="L341" s="357"/>
      <c r="M341" s="241" t="str">
        <f>IF('Algemene risicobeoordeling'!G205="Ja","Laag",IF('Algemene risicobeoordeling'!H205="Ja","Standaard",IF('Algemene risicobeoordeling'!I205="Ja","Hoog"," ")))</f>
        <v xml:space="preserve"> </v>
      </c>
    </row>
    <row r="342" spans="2:13" x14ac:dyDescent="0.25">
      <c r="B342" s="357" t="str">
        <f>IF(+'Algemene risicobeoordeling'!B206=""," ",+'Algemene risicobeoordeling'!B206)</f>
        <v xml:space="preserve"> </v>
      </c>
      <c r="C342" s="357"/>
      <c r="D342" s="357"/>
      <c r="E342" s="357"/>
      <c r="F342" s="357"/>
      <c r="G342" s="357"/>
      <c r="H342" s="357"/>
      <c r="I342" s="357"/>
      <c r="J342" s="357"/>
      <c r="K342" s="357"/>
      <c r="L342" s="357"/>
      <c r="M342" s="241" t="str">
        <f>IF('Algemene risicobeoordeling'!G206="Ja","Laag",IF('Algemene risicobeoordeling'!H206="Ja","Standaard",IF('Algemene risicobeoordeling'!I206="Ja","Hoog"," ")))</f>
        <v xml:space="preserve"> </v>
      </c>
    </row>
    <row r="343" spans="2:13" x14ac:dyDescent="0.25">
      <c r="B343" s="357" t="str">
        <f>IF(+'Algemene risicobeoordeling'!B207=""," ",+'Algemene risicobeoordeling'!B207)</f>
        <v xml:space="preserve"> </v>
      </c>
      <c r="C343" s="357"/>
      <c r="D343" s="357"/>
      <c r="E343" s="357"/>
      <c r="F343" s="357"/>
      <c r="G343" s="357"/>
      <c r="H343" s="357"/>
      <c r="I343" s="357"/>
      <c r="J343" s="357"/>
      <c r="K343" s="357"/>
      <c r="L343" s="357"/>
      <c r="M343" s="241" t="str">
        <f>IF('Algemene risicobeoordeling'!G207="Ja","Laag",IF('Algemene risicobeoordeling'!H207="Ja","Standaard",IF('Algemene risicobeoordeling'!I207="Ja","Hoog"," ")))</f>
        <v xml:space="preserve"> </v>
      </c>
    </row>
    <row r="344" spans="2:13" x14ac:dyDescent="0.25">
      <c r="B344" s="357" t="str">
        <f>IF(+'Algemene risicobeoordeling'!B208=""," ",+'Algemene risicobeoordeling'!B208)</f>
        <v xml:space="preserve"> </v>
      </c>
      <c r="C344" s="357"/>
      <c r="D344" s="357"/>
      <c r="E344" s="357"/>
      <c r="F344" s="357"/>
      <c r="G344" s="357"/>
      <c r="H344" s="357"/>
      <c r="I344" s="357"/>
      <c r="J344" s="357"/>
      <c r="K344" s="357"/>
      <c r="L344" s="357"/>
      <c r="M344" s="241" t="str">
        <f>IF('Algemene risicobeoordeling'!G208="Ja","Laag",IF('Algemene risicobeoordeling'!H208="Ja","Standaard",IF('Algemene risicobeoordeling'!I208="Ja","Hoog"," ")))</f>
        <v xml:space="preserve"> </v>
      </c>
    </row>
    <row r="345" spans="2:13" x14ac:dyDescent="0.25">
      <c r="B345" s="357" t="str">
        <f>IF(+'Algemene risicobeoordeling'!B209=""," ",+'Algemene risicobeoordeling'!B209)</f>
        <v xml:space="preserve"> </v>
      </c>
      <c r="C345" s="357"/>
      <c r="D345" s="357"/>
      <c r="E345" s="357"/>
      <c r="F345" s="357"/>
      <c r="G345" s="357"/>
      <c r="H345" s="357"/>
      <c r="I345" s="357"/>
      <c r="J345" s="357"/>
      <c r="K345" s="357"/>
      <c r="L345" s="357"/>
      <c r="M345" s="241" t="str">
        <f>IF('Algemene risicobeoordeling'!G209="Ja","Laag",IF('Algemene risicobeoordeling'!H209="Ja","Standaard",IF('Algemene risicobeoordeling'!I209="Ja","Hoog"," ")))</f>
        <v xml:space="preserve"> </v>
      </c>
    </row>
    <row r="346" spans="2:13" x14ac:dyDescent="0.25">
      <c r="B346" s="357" t="str">
        <f>IF(+'Algemene risicobeoordeling'!B210=""," ",+'Algemene risicobeoordeling'!B210)</f>
        <v xml:space="preserve"> </v>
      </c>
      <c r="C346" s="357"/>
      <c r="D346" s="357"/>
      <c r="E346" s="357"/>
      <c r="F346" s="357"/>
      <c r="G346" s="357"/>
      <c r="H346" s="357"/>
      <c r="I346" s="357"/>
      <c r="J346" s="357"/>
      <c r="K346" s="357"/>
      <c r="L346" s="357"/>
      <c r="M346" s="241" t="str">
        <f>IF('Algemene risicobeoordeling'!G210="Ja","Laag",IF('Algemene risicobeoordeling'!H210="Ja","Standaard",IF('Algemene risicobeoordeling'!I210="Ja","Hoog"," ")))</f>
        <v xml:space="preserve"> </v>
      </c>
    </row>
    <row r="347" spans="2:13" x14ac:dyDescent="0.25">
      <c r="B347" s="357" t="str">
        <f>IF(+'Algemene risicobeoordeling'!B211=""," ",+'Algemene risicobeoordeling'!B211)</f>
        <v xml:space="preserve"> </v>
      </c>
      <c r="C347" s="357"/>
      <c r="D347" s="357"/>
      <c r="E347" s="357"/>
      <c r="F347" s="357"/>
      <c r="G347" s="357"/>
      <c r="H347" s="357"/>
      <c r="I347" s="357"/>
      <c r="J347" s="357"/>
      <c r="K347" s="357"/>
      <c r="L347" s="357"/>
      <c r="M347" s="241" t="str">
        <f>IF('Algemene risicobeoordeling'!G211="Ja","Laag",IF('Algemene risicobeoordeling'!H211="Ja","Standaard",IF('Algemene risicobeoordeling'!I211="Ja","Hoog"," ")))</f>
        <v xml:space="preserve"> </v>
      </c>
    </row>
    <row r="348" spans="2:13" x14ac:dyDescent="0.25">
      <c r="B348" s="357" t="str">
        <f>IF(+'Algemene risicobeoordeling'!B212=""," ",+'Algemene risicobeoordeling'!B212)</f>
        <v xml:space="preserve"> </v>
      </c>
      <c r="C348" s="357"/>
      <c r="D348" s="357"/>
      <c r="E348" s="357"/>
      <c r="F348" s="357"/>
      <c r="G348" s="357"/>
      <c r="H348" s="357"/>
      <c r="I348" s="357"/>
      <c r="J348" s="357"/>
      <c r="K348" s="357"/>
      <c r="L348" s="357"/>
      <c r="M348" s="241" t="str">
        <f>IF('Algemene risicobeoordeling'!G212="Ja","Laag",IF('Algemene risicobeoordeling'!H212="Ja","Standaard",IF('Algemene risicobeoordeling'!I212="Ja","Hoog"," ")))</f>
        <v xml:space="preserve"> </v>
      </c>
    </row>
    <row r="349" spans="2:13" x14ac:dyDescent="0.25">
      <c r="B349" s="357" t="str">
        <f>IF(+'Algemene risicobeoordeling'!B213=""," ",+'Algemene risicobeoordeling'!B213)</f>
        <v xml:space="preserve"> </v>
      </c>
      <c r="C349" s="357"/>
      <c r="D349" s="357"/>
      <c r="E349" s="357"/>
      <c r="F349" s="357"/>
      <c r="G349" s="357"/>
      <c r="H349" s="357"/>
      <c r="I349" s="357"/>
      <c r="J349" s="357"/>
      <c r="K349" s="357"/>
      <c r="L349" s="357"/>
      <c r="M349" s="241" t="str">
        <f>IF('Algemene risicobeoordeling'!G213="Ja","Laag",IF('Algemene risicobeoordeling'!H213="Ja","Standaard",IF('Algemene risicobeoordeling'!I213="Ja","Hoog"," ")))</f>
        <v xml:space="preserve"> </v>
      </c>
    </row>
    <row r="350" spans="2:13" x14ac:dyDescent="0.25">
      <c r="B350" s="357" t="str">
        <f>IF(+'Algemene risicobeoordeling'!B214=""," ",+'Algemene risicobeoordeling'!B214)</f>
        <v xml:space="preserve"> </v>
      </c>
      <c r="C350" s="357"/>
      <c r="D350" s="357"/>
      <c r="E350" s="357"/>
      <c r="F350" s="357"/>
      <c r="G350" s="357"/>
      <c r="H350" s="357"/>
      <c r="I350" s="357"/>
      <c r="J350" s="357"/>
      <c r="K350" s="357"/>
      <c r="L350" s="357"/>
      <c r="M350" s="241" t="str">
        <f>IF('Algemene risicobeoordeling'!G214="Ja","Laag",IF('Algemene risicobeoordeling'!H214="Ja","Standaard",IF('Algemene risicobeoordeling'!I214="Ja","Hoog"," ")))</f>
        <v xml:space="preserve"> </v>
      </c>
    </row>
    <row r="351" spans="2:13" x14ac:dyDescent="0.25">
      <c r="B351" s="357" t="str">
        <f>IF(+'Algemene risicobeoordeling'!B215=""," ",+'Algemene risicobeoordeling'!B215)</f>
        <v xml:space="preserve"> </v>
      </c>
      <c r="C351" s="357"/>
      <c r="D351" s="357"/>
      <c r="E351" s="357"/>
      <c r="F351" s="357"/>
      <c r="G351" s="357"/>
      <c r="H351" s="357"/>
      <c r="I351" s="357"/>
      <c r="J351" s="357"/>
      <c r="K351" s="357"/>
      <c r="L351" s="357"/>
      <c r="M351" s="241" t="str">
        <f>IF('Algemene risicobeoordeling'!G215="Ja","Laag",IF('Algemene risicobeoordeling'!H215="Ja","Standaard",IF('Algemene risicobeoordeling'!I215="Ja","Hoog"," ")))</f>
        <v xml:space="preserve"> </v>
      </c>
    </row>
    <row r="352" spans="2:13" x14ac:dyDescent="0.25">
      <c r="B352" s="357" t="str">
        <f>IF(+'Algemene risicobeoordeling'!B216=""," ",+'Algemene risicobeoordeling'!B216)</f>
        <v xml:space="preserve"> </v>
      </c>
      <c r="C352" s="357"/>
      <c r="D352" s="357"/>
      <c r="E352" s="357"/>
      <c r="F352" s="357"/>
      <c r="G352" s="357"/>
      <c r="H352" s="357"/>
      <c r="I352" s="357"/>
      <c r="J352" s="357"/>
      <c r="K352" s="357"/>
      <c r="L352" s="357"/>
      <c r="M352" s="241" t="str">
        <f>IF('Algemene risicobeoordeling'!G216="Ja","Laag",IF('Algemene risicobeoordeling'!H216="Ja","Standaard",IF('Algemene risicobeoordeling'!I216="Ja","Hoog"," ")))</f>
        <v xml:space="preserve"> </v>
      </c>
    </row>
    <row r="353" spans="2:13" x14ac:dyDescent="0.25">
      <c r="B353" s="357" t="str">
        <f>IF(+'Algemene risicobeoordeling'!B217=""," ",+'Algemene risicobeoordeling'!B217)</f>
        <v xml:space="preserve"> </v>
      </c>
      <c r="C353" s="357"/>
      <c r="D353" s="357"/>
      <c r="E353" s="357"/>
      <c r="F353" s="357"/>
      <c r="G353" s="357"/>
      <c r="H353" s="357"/>
      <c r="I353" s="357"/>
      <c r="J353" s="357"/>
      <c r="K353" s="357"/>
      <c r="L353" s="357"/>
      <c r="M353" s="241" t="str">
        <f>IF('Algemene risicobeoordeling'!G217="Ja","Laag",IF('Algemene risicobeoordeling'!H217="Ja","Standaard",IF('Algemene risicobeoordeling'!I217="Ja","Hoog"," ")))</f>
        <v xml:space="preserve"> </v>
      </c>
    </row>
    <row r="354" spans="2:13" x14ac:dyDescent="0.25">
      <c r="B354" s="357" t="str">
        <f>IF(+'Algemene risicobeoordeling'!B218=""," ",+'Algemene risicobeoordeling'!B218)</f>
        <v xml:space="preserve"> </v>
      </c>
      <c r="C354" s="357"/>
      <c r="D354" s="357"/>
      <c r="E354" s="357"/>
      <c r="F354" s="357"/>
      <c r="G354" s="357"/>
      <c r="H354" s="357"/>
      <c r="I354" s="357"/>
      <c r="J354" s="357"/>
      <c r="K354" s="357"/>
      <c r="L354" s="357"/>
      <c r="M354" s="241" t="str">
        <f>IF('Algemene risicobeoordeling'!G218="Ja","Laag",IF('Algemene risicobeoordeling'!H218="Ja","Standaard",IF('Algemene risicobeoordeling'!I218="Ja","Hoog"," ")))</f>
        <v xml:space="preserve"> </v>
      </c>
    </row>
    <row r="355" spans="2:13" x14ac:dyDescent="0.25">
      <c r="B355" s="357" t="str">
        <f>IF(+'Algemene risicobeoordeling'!B219=""," ",+'Algemene risicobeoordeling'!B219)</f>
        <v xml:space="preserve"> </v>
      </c>
      <c r="C355" s="357"/>
      <c r="D355" s="357"/>
      <c r="E355" s="357"/>
      <c r="F355" s="357"/>
      <c r="G355" s="357"/>
      <c r="H355" s="357"/>
      <c r="I355" s="357"/>
      <c r="J355" s="357"/>
      <c r="K355" s="357"/>
      <c r="L355" s="357"/>
      <c r="M355" s="241" t="str">
        <f>IF('Algemene risicobeoordeling'!G219="Ja","Laag",IF('Algemene risicobeoordeling'!H219="Ja","Standaard",IF('Algemene risicobeoordeling'!I219="Ja","Hoog"," ")))</f>
        <v xml:space="preserve"> </v>
      </c>
    </row>
    <row r="356" spans="2:13" x14ac:dyDescent="0.25">
      <c r="B356" s="357" t="str">
        <f>IF(+'Algemene risicobeoordeling'!B220=""," ",+'Algemene risicobeoordeling'!B220)</f>
        <v xml:space="preserve"> </v>
      </c>
      <c r="C356" s="357"/>
      <c r="D356" s="357"/>
      <c r="E356" s="357"/>
      <c r="F356" s="357"/>
      <c r="G356" s="357"/>
      <c r="H356" s="357"/>
      <c r="I356" s="357"/>
      <c r="J356" s="357"/>
      <c r="K356" s="357"/>
      <c r="L356" s="357"/>
      <c r="M356" s="241" t="str">
        <f>IF('Algemene risicobeoordeling'!G220="Ja","Laag",IF('Algemene risicobeoordeling'!H220="Ja","Standaard",IF('Algemene risicobeoordeling'!I220="Ja","Hoog"," ")))</f>
        <v xml:space="preserve"> </v>
      </c>
    </row>
    <row r="357" spans="2:13" x14ac:dyDescent="0.25">
      <c r="B357" s="357" t="str">
        <f>IF(+'Algemene risicobeoordeling'!B221=""," ",+'Algemene risicobeoordeling'!B221)</f>
        <v xml:space="preserve"> </v>
      </c>
      <c r="C357" s="357"/>
      <c r="D357" s="357"/>
      <c r="E357" s="357"/>
      <c r="F357" s="357"/>
      <c r="G357" s="357"/>
      <c r="H357" s="357"/>
      <c r="I357" s="357"/>
      <c r="J357" s="357"/>
      <c r="K357" s="357"/>
      <c r="L357" s="357"/>
      <c r="M357" s="241" t="str">
        <f>IF('Algemene risicobeoordeling'!G221="Ja","Laag",IF('Algemene risicobeoordeling'!H221="Ja","Standaard",IF('Algemene risicobeoordeling'!I221="Ja","Hoog"," ")))</f>
        <v xml:space="preserve"> </v>
      </c>
    </row>
    <row r="358" spans="2:13" x14ac:dyDescent="0.25">
      <c r="B358" s="357" t="str">
        <f>IF(+'Algemene risicobeoordeling'!B222=""," ",+'Algemene risicobeoordeling'!B222)</f>
        <v xml:space="preserve"> </v>
      </c>
      <c r="C358" s="357"/>
      <c r="D358" s="357"/>
      <c r="E358" s="357"/>
      <c r="F358" s="357"/>
      <c r="G358" s="357"/>
      <c r="H358" s="357"/>
      <c r="I358" s="357"/>
      <c r="J358" s="357"/>
      <c r="K358" s="357"/>
      <c r="L358" s="357"/>
      <c r="M358" s="241" t="str">
        <f>IF('Algemene risicobeoordeling'!G222="Ja","Laag",IF('Algemene risicobeoordeling'!H222="Ja","Standaard",IF('Algemene risicobeoordeling'!I222="Ja","Hoog"," ")))</f>
        <v xml:space="preserve"> </v>
      </c>
    </row>
    <row r="359" spans="2:13" x14ac:dyDescent="0.25">
      <c r="B359" s="357" t="str">
        <f>IF(+'Algemene risicobeoordeling'!B223=""," ",+'Algemene risicobeoordeling'!B223)</f>
        <v xml:space="preserve"> </v>
      </c>
      <c r="C359" s="357"/>
      <c r="D359" s="357"/>
      <c r="E359" s="357"/>
      <c r="F359" s="357"/>
      <c r="G359" s="357"/>
      <c r="H359" s="357"/>
      <c r="I359" s="357"/>
      <c r="J359" s="357"/>
      <c r="K359" s="357"/>
      <c r="L359" s="357"/>
      <c r="M359" s="241" t="str">
        <f>IF('Algemene risicobeoordeling'!G223="Ja","Laag",IF('Algemene risicobeoordeling'!H223="Ja","Standaard",IF('Algemene risicobeoordeling'!I223="Ja","Hoog"," ")))</f>
        <v xml:space="preserve"> </v>
      </c>
    </row>
    <row r="360" spans="2:13" x14ac:dyDescent="0.25">
      <c r="B360" s="357" t="str">
        <f>IF(+'Algemene risicobeoordeling'!B224=""," ",+'Algemene risicobeoordeling'!B224)</f>
        <v xml:space="preserve"> </v>
      </c>
      <c r="C360" s="357"/>
      <c r="D360" s="357"/>
      <c r="E360" s="357"/>
      <c r="F360" s="357"/>
      <c r="G360" s="357"/>
      <c r="H360" s="357"/>
      <c r="I360" s="357"/>
      <c r="J360" s="357"/>
      <c r="K360" s="357"/>
      <c r="L360" s="357"/>
      <c r="M360" s="241" t="str">
        <f>IF('Algemene risicobeoordeling'!G224="Ja","Laag",IF('Algemene risicobeoordeling'!H224="Ja","Standaard",IF('Algemene risicobeoordeling'!I224="Ja","Hoog"," ")))</f>
        <v xml:space="preserve"> </v>
      </c>
    </row>
    <row r="361" spans="2:13" x14ac:dyDescent="0.25">
      <c r="B361" s="357" t="str">
        <f>IF(+'Algemene risicobeoordeling'!B225=""," ",+'Algemene risicobeoordeling'!B225)</f>
        <v xml:space="preserve"> </v>
      </c>
      <c r="C361" s="357"/>
      <c r="D361" s="357"/>
      <c r="E361" s="357"/>
      <c r="F361" s="357"/>
      <c r="G361" s="357"/>
      <c r="H361" s="357"/>
      <c r="I361" s="357"/>
      <c r="J361" s="357"/>
      <c r="K361" s="357"/>
      <c r="L361" s="357"/>
      <c r="M361" s="241" t="str">
        <f>IF('Algemene risicobeoordeling'!G225="Ja","Laag",IF('Algemene risicobeoordeling'!H225="Ja","Standaard",IF('Algemene risicobeoordeling'!I225="Ja","Hoog"," ")))</f>
        <v xml:space="preserve"> </v>
      </c>
    </row>
    <row r="362" spans="2:13" x14ac:dyDescent="0.25">
      <c r="B362" s="357" t="str">
        <f>IF(+'Algemene risicobeoordeling'!B226=""," ",+'Algemene risicobeoordeling'!B226)</f>
        <v xml:space="preserve"> </v>
      </c>
      <c r="C362" s="357"/>
      <c r="D362" s="357"/>
      <c r="E362" s="357"/>
      <c r="F362" s="357"/>
      <c r="G362" s="357"/>
      <c r="H362" s="357"/>
      <c r="I362" s="357"/>
      <c r="J362" s="357"/>
      <c r="K362" s="357"/>
      <c r="L362" s="357"/>
      <c r="M362" s="241" t="str">
        <f>IF('Algemene risicobeoordeling'!G226="Ja","Laag",IF('Algemene risicobeoordeling'!H226="Ja","Standaard",IF('Algemene risicobeoordeling'!I226="Ja","Hoog"," ")))</f>
        <v xml:space="preserve"> </v>
      </c>
    </row>
    <row r="363" spans="2:13" x14ac:dyDescent="0.25">
      <c r="B363" s="357" t="str">
        <f>IF(+'Algemene risicobeoordeling'!B227=""," ",+'Algemene risicobeoordeling'!B227)</f>
        <v xml:space="preserve"> </v>
      </c>
      <c r="C363" s="357"/>
      <c r="D363" s="357"/>
      <c r="E363" s="357"/>
      <c r="F363" s="357"/>
      <c r="G363" s="357"/>
      <c r="H363" s="357"/>
      <c r="I363" s="357"/>
      <c r="J363" s="357"/>
      <c r="K363" s="357"/>
      <c r="L363" s="357"/>
      <c r="M363" s="241" t="str">
        <f>IF('Algemene risicobeoordeling'!G227="Ja","Laag",IF('Algemene risicobeoordeling'!H227="Ja","Standaard",IF('Algemene risicobeoordeling'!I227="Ja","Hoog"," ")))</f>
        <v xml:space="preserve"> </v>
      </c>
    </row>
    <row r="364" spans="2:13" x14ac:dyDescent="0.25">
      <c r="B364" s="357" t="str">
        <f>IF(+'Algemene risicobeoordeling'!B228=""," ",+'Algemene risicobeoordeling'!B228)</f>
        <v xml:space="preserve"> </v>
      </c>
      <c r="C364" s="357"/>
      <c r="D364" s="357"/>
      <c r="E364" s="357"/>
      <c r="F364" s="357"/>
      <c r="G364" s="357"/>
      <c r="H364" s="357"/>
      <c r="I364" s="357"/>
      <c r="J364" s="357"/>
      <c r="K364" s="357"/>
      <c r="L364" s="357"/>
      <c r="M364" s="241" t="str">
        <f>IF('Algemene risicobeoordeling'!G228="Ja","Laag",IF('Algemene risicobeoordeling'!H228="Ja","Standaard",IF('Algemene risicobeoordeling'!I228="Ja","Hoog"," ")))</f>
        <v xml:space="preserve"> </v>
      </c>
    </row>
    <row r="365" spans="2:13" x14ac:dyDescent="0.25">
      <c r="B365" s="357" t="str">
        <f>IF(+'Algemene risicobeoordeling'!B229=""," ",+'Algemene risicobeoordeling'!B229)</f>
        <v xml:space="preserve"> </v>
      </c>
      <c r="C365" s="357"/>
      <c r="D365" s="357"/>
      <c r="E365" s="357"/>
      <c r="F365" s="357"/>
      <c r="G365" s="357"/>
      <c r="H365" s="357"/>
      <c r="I365" s="357"/>
      <c r="J365" s="357"/>
      <c r="K365" s="357"/>
      <c r="L365" s="357"/>
      <c r="M365" s="241" t="str">
        <f>IF('Algemene risicobeoordeling'!G229="Ja","Laag",IF('Algemene risicobeoordeling'!H229="Ja","Standaard",IF('Algemene risicobeoordeling'!I229="Ja","Hoog"," ")))</f>
        <v xml:space="preserve"> </v>
      </c>
    </row>
    <row r="366" spans="2:13" x14ac:dyDescent="0.25">
      <c r="B366" s="357" t="str">
        <f>IF(+'Algemene risicobeoordeling'!B230=""," ",+'Algemene risicobeoordeling'!B230)</f>
        <v xml:space="preserve"> </v>
      </c>
      <c r="C366" s="357"/>
      <c r="D366" s="357"/>
      <c r="E366" s="357"/>
      <c r="F366" s="357"/>
      <c r="G366" s="357"/>
      <c r="H366" s="357"/>
      <c r="I366" s="357"/>
      <c r="J366" s="357"/>
      <c r="K366" s="357"/>
      <c r="L366" s="357"/>
      <c r="M366" s="241" t="str">
        <f>IF('Algemene risicobeoordeling'!G230="Ja","Laag",IF('Algemene risicobeoordeling'!H230="Ja","Standaard",IF('Algemene risicobeoordeling'!I230="Ja","Hoog"," ")))</f>
        <v xml:space="preserve"> </v>
      </c>
    </row>
    <row r="367" spans="2:13" x14ac:dyDescent="0.25">
      <c r="B367" s="357" t="str">
        <f>IF(+'Algemene risicobeoordeling'!B231=""," ",+'Algemene risicobeoordeling'!B231)</f>
        <v xml:space="preserve"> </v>
      </c>
      <c r="C367" s="357"/>
      <c r="D367" s="357"/>
      <c r="E367" s="357"/>
      <c r="F367" s="357"/>
      <c r="G367" s="357"/>
      <c r="H367" s="357"/>
      <c r="I367" s="357"/>
      <c r="J367" s="357"/>
      <c r="K367" s="357"/>
      <c r="L367" s="357"/>
      <c r="M367" s="241" t="str">
        <f>IF('Algemene risicobeoordeling'!G231="Ja","Laag",IF('Algemene risicobeoordeling'!H231="Ja","Standaard",IF('Algemene risicobeoordeling'!I231="Ja","Hoog"," ")))</f>
        <v xml:space="preserve"> </v>
      </c>
    </row>
    <row r="368" spans="2:13" x14ac:dyDescent="0.25">
      <c r="B368" s="357" t="str">
        <f>IF(+'Algemene risicobeoordeling'!B232=""," ",+'Algemene risicobeoordeling'!B232)</f>
        <v xml:space="preserve"> </v>
      </c>
      <c r="C368" s="357"/>
      <c r="D368" s="357"/>
      <c r="E368" s="357"/>
      <c r="F368" s="357"/>
      <c r="G368" s="357"/>
      <c r="H368" s="357"/>
      <c r="I368" s="357"/>
      <c r="J368" s="357"/>
      <c r="K368" s="357"/>
      <c r="L368" s="357"/>
      <c r="M368" s="241" t="str">
        <f>IF('Algemene risicobeoordeling'!G232="Ja","Laag",IF('Algemene risicobeoordeling'!H232="Ja","Standaard",IF('Algemene risicobeoordeling'!I232="Ja","Hoog"," ")))</f>
        <v xml:space="preserve"> </v>
      </c>
    </row>
    <row r="369" spans="2:13" x14ac:dyDescent="0.25">
      <c r="B369" s="357" t="str">
        <f>IF(+'Algemene risicobeoordeling'!B233=""," ",+'Algemene risicobeoordeling'!B233)</f>
        <v xml:space="preserve"> </v>
      </c>
      <c r="C369" s="357"/>
      <c r="D369" s="357"/>
      <c r="E369" s="357"/>
      <c r="F369" s="357"/>
      <c r="G369" s="357"/>
      <c r="H369" s="357"/>
      <c r="I369" s="357"/>
      <c r="J369" s="357"/>
      <c r="K369" s="357"/>
      <c r="L369" s="357"/>
      <c r="M369" s="241" t="str">
        <f>IF('Algemene risicobeoordeling'!G233="Ja","Laag",IF('Algemene risicobeoordeling'!H233="Ja","Standaard",IF('Algemene risicobeoordeling'!I233="Ja","Hoog"," ")))</f>
        <v xml:space="preserve"> </v>
      </c>
    </row>
  </sheetData>
  <mergeCells count="62">
    <mergeCell ref="B318:L318"/>
    <mergeCell ref="B319:L319"/>
    <mergeCell ref="B320:L320"/>
    <mergeCell ref="B321:L321"/>
    <mergeCell ref="B322:L322"/>
    <mergeCell ref="A1:O1"/>
    <mergeCell ref="B323:L323"/>
    <mergeCell ref="B326:L326"/>
    <mergeCell ref="B327:L327"/>
    <mergeCell ref="B328:L328"/>
    <mergeCell ref="B324:L324"/>
    <mergeCell ref="B325:L325"/>
    <mergeCell ref="B309:L309"/>
    <mergeCell ref="B310:L310"/>
    <mergeCell ref="B311:L311"/>
    <mergeCell ref="B312:L312"/>
    <mergeCell ref="B313:L313"/>
    <mergeCell ref="B314:L314"/>
    <mergeCell ref="B315:L315"/>
    <mergeCell ref="B316:L316"/>
    <mergeCell ref="B317:L317"/>
    <mergeCell ref="B329:L329"/>
    <mergeCell ref="B330:L330"/>
    <mergeCell ref="B331:L331"/>
    <mergeCell ref="B332:L332"/>
    <mergeCell ref="B333:L333"/>
    <mergeCell ref="B334:L334"/>
    <mergeCell ref="B335:L335"/>
    <mergeCell ref="B336:L336"/>
    <mergeCell ref="B337:L337"/>
    <mergeCell ref="B338:L338"/>
    <mergeCell ref="B339:L339"/>
    <mergeCell ref="B340:L340"/>
    <mergeCell ref="B341:L341"/>
    <mergeCell ref="B342:L342"/>
    <mergeCell ref="B343:L343"/>
    <mergeCell ref="B344:L344"/>
    <mergeCell ref="B345:L345"/>
    <mergeCell ref="B346:L346"/>
    <mergeCell ref="B347:L347"/>
    <mergeCell ref="B348:L348"/>
    <mergeCell ref="B349:L349"/>
    <mergeCell ref="B350:L350"/>
    <mergeCell ref="B351:L351"/>
    <mergeCell ref="B352:L352"/>
    <mergeCell ref="B353:L353"/>
    <mergeCell ref="B354:L354"/>
    <mergeCell ref="B355:L355"/>
    <mergeCell ref="B356:L356"/>
    <mergeCell ref="B357:L357"/>
    <mergeCell ref="B358:L358"/>
    <mergeCell ref="B359:L359"/>
    <mergeCell ref="B360:L360"/>
    <mergeCell ref="B361:L361"/>
    <mergeCell ref="B362:L362"/>
    <mergeCell ref="B363:L363"/>
    <mergeCell ref="B369:L369"/>
    <mergeCell ref="B364:L364"/>
    <mergeCell ref="B365:L365"/>
    <mergeCell ref="B366:L366"/>
    <mergeCell ref="B367:L367"/>
    <mergeCell ref="B368:L368"/>
  </mergeCells>
  <conditionalFormatting sqref="M9:N9 M37:N37 M104:N104 M171:N171">
    <cfRule type="cellIs" dxfId="24" priority="51" operator="greaterThan">
      <formula>0</formula>
    </cfRule>
  </conditionalFormatting>
  <conditionalFormatting sqref="M10:N10 M38:N38 M105:N105 M172:N172">
    <cfRule type="cellIs" dxfId="23" priority="50" operator="greaterThan">
      <formula>0</formula>
    </cfRule>
  </conditionalFormatting>
  <conditionalFormatting sqref="M76:N76">
    <cfRule type="cellIs" dxfId="22" priority="49" operator="greaterThan">
      <formula>0</formula>
    </cfRule>
  </conditionalFormatting>
  <conditionalFormatting sqref="M77:N77">
    <cfRule type="cellIs" dxfId="21" priority="48" operator="greaterThan">
      <formula>0</formula>
    </cfRule>
  </conditionalFormatting>
  <conditionalFormatting sqref="M143:N143">
    <cfRule type="cellIs" dxfId="20" priority="45" operator="greaterThan">
      <formula>0</formula>
    </cfRule>
  </conditionalFormatting>
  <conditionalFormatting sqref="M144:N144">
    <cfRule type="cellIs" dxfId="19" priority="44" operator="greaterThan">
      <formula>0</formula>
    </cfRule>
  </conditionalFormatting>
  <conditionalFormatting sqref="M174:N174">
    <cfRule type="cellIs" dxfId="18" priority="39" operator="greaterThan">
      <formula>0</formula>
    </cfRule>
  </conditionalFormatting>
  <conditionalFormatting sqref="M175:N175">
    <cfRule type="cellIs" dxfId="17" priority="38" operator="greaterThan">
      <formula>0</formula>
    </cfRule>
  </conditionalFormatting>
  <conditionalFormatting sqref="M107:N107">
    <cfRule type="cellIs" dxfId="16" priority="37" operator="greaterThan">
      <formula>0</formula>
    </cfRule>
  </conditionalFormatting>
  <conditionalFormatting sqref="M108:N108">
    <cfRule type="cellIs" dxfId="15" priority="36" operator="greaterThan">
      <formula>0</formula>
    </cfRule>
  </conditionalFormatting>
  <conditionalFormatting sqref="M40:N40">
    <cfRule type="cellIs" dxfId="14" priority="35" operator="greaterThan">
      <formula>0</formula>
    </cfRule>
  </conditionalFormatting>
  <conditionalFormatting sqref="M41:N41">
    <cfRule type="cellIs" dxfId="13" priority="34" operator="greaterThan">
      <formula>0</formula>
    </cfRule>
  </conditionalFormatting>
  <conditionalFormatting sqref="M243:N243">
    <cfRule type="cellIs" dxfId="12" priority="17" operator="greaterThan">
      <formula>0</formula>
    </cfRule>
  </conditionalFormatting>
  <conditionalFormatting sqref="M244:N244">
    <cfRule type="cellIs" dxfId="11" priority="16" operator="greaterThan">
      <formula>0</formula>
    </cfRule>
  </conditionalFormatting>
  <conditionalFormatting sqref="M210:N210">
    <cfRule type="cellIs" dxfId="10" priority="15" operator="greaterThan">
      <formula>0</formula>
    </cfRule>
  </conditionalFormatting>
  <conditionalFormatting sqref="M211">
    <cfRule type="cellIs" dxfId="9" priority="14" operator="greaterThan">
      <formula>0</formula>
    </cfRule>
  </conditionalFormatting>
  <conditionalFormatting sqref="M246:N246">
    <cfRule type="cellIs" dxfId="8" priority="13" operator="greaterThan">
      <formula>0</formula>
    </cfRule>
  </conditionalFormatting>
  <conditionalFormatting sqref="M247:N247">
    <cfRule type="cellIs" dxfId="7" priority="12" operator="greaterThan">
      <formula>0</formula>
    </cfRule>
  </conditionalFormatting>
  <conditionalFormatting sqref="F281:F282">
    <cfRule type="cellIs" dxfId="6" priority="11" operator="greaterThan">
      <formula>0</formula>
    </cfRule>
  </conditionalFormatting>
  <conditionalFormatting sqref="L281">
    <cfRule type="cellIs" dxfId="5" priority="6" operator="greaterThan">
      <formula>0</formula>
    </cfRule>
  </conditionalFormatting>
  <conditionalFormatting sqref="L282:M282 M281">
    <cfRule type="cellIs" dxfId="4" priority="5" operator="greaterThan">
      <formula>0</formula>
    </cfRule>
  </conditionalFormatting>
  <conditionalFormatting sqref="N211">
    <cfRule type="cellIs" dxfId="3" priority="4" operator="greaterThan">
      <formula>0</formula>
    </cfRule>
  </conditionalFormatting>
  <conditionalFormatting sqref="M309:M369">
    <cfRule type="cellIs" dxfId="2" priority="3" operator="equal">
      <formula>"Laag"</formula>
    </cfRule>
    <cfRule type="cellIs" dxfId="1" priority="2" operator="equal">
      <formula>"Standaard"</formula>
    </cfRule>
    <cfRule type="cellIs" dxfId="0" priority="1" operator="equal">
      <formula>"Hoog"</formula>
    </cfRule>
  </conditionalFormatting>
  <pageMargins left="0.70866141732283472" right="0.70866141732283472" top="0.74803149606299213" bottom="0.74803149606299213" header="0.31496062992125984" footer="0.31496062992125984"/>
  <pageSetup paperSize="9" scale="44" fitToHeight="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8"/>
  <sheetViews>
    <sheetView showGridLines="0" workbookViewId="0">
      <selection activeCell="A3" sqref="A3:D4"/>
    </sheetView>
  </sheetViews>
  <sheetFormatPr defaultColWidth="11.42578125" defaultRowHeight="15" x14ac:dyDescent="0.25"/>
  <cols>
    <col min="1" max="1" width="41.42578125" style="29" customWidth="1"/>
    <col min="2" max="2" width="12.42578125" style="29" customWidth="1"/>
    <col min="3" max="3" width="62.7109375" style="29" customWidth="1"/>
    <col min="4" max="4" width="105.28515625" style="29" customWidth="1"/>
    <col min="5" max="16384" width="11.42578125" style="29"/>
  </cols>
  <sheetData>
    <row r="2" spans="1:4" ht="15.75" thickBot="1" x14ac:dyDescent="0.3"/>
    <row r="3" spans="1:4" ht="15.75" thickTop="1" x14ac:dyDescent="0.25">
      <c r="A3" s="361" t="s">
        <v>132</v>
      </c>
      <c r="B3" s="362"/>
      <c r="C3" s="362"/>
      <c r="D3" s="363"/>
    </row>
    <row r="4" spans="1:4" ht="15.75" thickBot="1" x14ac:dyDescent="0.3">
      <c r="A4" s="364"/>
      <c r="B4" s="365"/>
      <c r="C4" s="365"/>
      <c r="D4" s="366"/>
    </row>
    <row r="5" spans="1:4" ht="44.25" customHeight="1" thickTop="1" thickBot="1" x14ac:dyDescent="0.3">
      <c r="A5" s="367" t="s">
        <v>137</v>
      </c>
      <c r="B5" s="368"/>
      <c r="C5" s="368"/>
      <c r="D5" s="369"/>
    </row>
    <row r="6" spans="1:4" ht="33" thickTop="1" thickBot="1" x14ac:dyDescent="0.3">
      <c r="A6" s="178" t="s">
        <v>133</v>
      </c>
      <c r="B6" s="178" t="s">
        <v>134</v>
      </c>
      <c r="C6" s="178" t="s">
        <v>135</v>
      </c>
      <c r="D6" s="178" t="s">
        <v>136</v>
      </c>
    </row>
    <row r="7" spans="1:4" s="179" customFormat="1" ht="16.5" thickTop="1" thickBot="1" x14ac:dyDescent="0.3">
      <c r="A7" s="170"/>
      <c r="B7" s="171"/>
      <c r="C7" s="172"/>
      <c r="D7" s="172"/>
    </row>
    <row r="8" spans="1:4" s="179" customFormat="1" ht="16.5" thickTop="1" thickBot="1" x14ac:dyDescent="0.3">
      <c r="A8" s="173"/>
      <c r="B8" s="174"/>
      <c r="C8" s="172"/>
      <c r="D8" s="172"/>
    </row>
    <row r="9" spans="1:4" s="179" customFormat="1" ht="16.5" thickTop="1" thickBot="1" x14ac:dyDescent="0.3">
      <c r="A9" s="170"/>
      <c r="B9" s="171"/>
      <c r="C9" s="172"/>
      <c r="D9" s="172"/>
    </row>
    <row r="10" spans="1:4" s="179" customFormat="1" ht="16.5" thickTop="1" thickBot="1" x14ac:dyDescent="0.3">
      <c r="A10" s="170"/>
      <c r="B10" s="171"/>
      <c r="C10" s="172"/>
      <c r="D10" s="172"/>
    </row>
    <row r="11" spans="1:4" s="179" customFormat="1" ht="16.5" thickTop="1" thickBot="1" x14ac:dyDescent="0.3">
      <c r="A11" s="170"/>
      <c r="B11" s="171"/>
      <c r="C11" s="172"/>
      <c r="D11" s="172"/>
    </row>
    <row r="12" spans="1:4" s="179" customFormat="1" ht="16.5" thickTop="1" thickBot="1" x14ac:dyDescent="0.3">
      <c r="A12" s="170"/>
      <c r="B12" s="171"/>
      <c r="C12" s="172"/>
      <c r="D12" s="172"/>
    </row>
    <row r="13" spans="1:4" s="179" customFormat="1" ht="16.5" thickTop="1" thickBot="1" x14ac:dyDescent="0.3">
      <c r="A13" s="170"/>
      <c r="B13" s="171"/>
      <c r="C13" s="172"/>
      <c r="D13" s="172"/>
    </row>
    <row r="14" spans="1:4" s="179" customFormat="1" ht="16.5" thickTop="1" thickBot="1" x14ac:dyDescent="0.3">
      <c r="A14" s="170"/>
      <c r="B14" s="171"/>
      <c r="C14" s="172"/>
      <c r="D14" s="172"/>
    </row>
    <row r="15" spans="1:4" s="179" customFormat="1" ht="16.5" thickTop="1" thickBot="1" x14ac:dyDescent="0.3">
      <c r="A15" s="170"/>
      <c r="B15" s="171"/>
      <c r="C15" s="172"/>
      <c r="D15" s="172"/>
    </row>
    <row r="16" spans="1:4" s="179" customFormat="1" ht="16.5" thickTop="1" thickBot="1" x14ac:dyDescent="0.3">
      <c r="A16" s="173"/>
      <c r="B16" s="174"/>
      <c r="C16" s="172"/>
      <c r="D16" s="172"/>
    </row>
    <row r="17" spans="1:4" s="179" customFormat="1" ht="16.5" thickTop="1" thickBot="1" x14ac:dyDescent="0.3">
      <c r="A17" s="175"/>
      <c r="B17" s="176"/>
      <c r="C17" s="177"/>
      <c r="D17" s="177"/>
    </row>
    <row r="18" spans="1:4" ht="15.75" thickTop="1" x14ac:dyDescent="0.25"/>
  </sheetData>
  <mergeCells count="2">
    <mergeCell ref="A3:D4"/>
    <mergeCell ref="A5:D5"/>
  </mergeCells>
  <pageMargins left="0.7" right="0.7" top="0.75" bottom="0.75" header="0.3" footer="0.3"/>
  <pageSetup paperSize="9" scale="5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C6"/>
  <sheetViews>
    <sheetView showGridLines="0" tabSelected="1" zoomScale="90" zoomScaleNormal="90" workbookViewId="0"/>
  </sheetViews>
  <sheetFormatPr defaultColWidth="8.85546875" defaultRowHeight="15" x14ac:dyDescent="0.25"/>
  <cols>
    <col min="1" max="1" width="167" style="29" customWidth="1"/>
    <col min="2" max="2" width="2.5703125" style="29" customWidth="1"/>
    <col min="3" max="3" width="27.28515625" style="29" customWidth="1"/>
    <col min="4" max="4" width="24" style="29" customWidth="1"/>
    <col min="5" max="6" width="8.85546875" style="29" customWidth="1"/>
    <col min="7" max="16384" width="8.85546875" style="29"/>
  </cols>
  <sheetData>
    <row r="1" spans="1:3" ht="41.25" customHeight="1" x14ac:dyDescent="0.25">
      <c r="A1" s="180" t="s">
        <v>184</v>
      </c>
    </row>
    <row r="2" spans="1:3" ht="56.25" customHeight="1" x14ac:dyDescent="0.25">
      <c r="A2" s="181" t="s">
        <v>140</v>
      </c>
      <c r="C2" s="182" t="s">
        <v>138</v>
      </c>
    </row>
    <row r="3" spans="1:3" ht="142.5" customHeight="1" x14ac:dyDescent="0.25">
      <c r="A3" s="183" t="s">
        <v>185</v>
      </c>
      <c r="C3" s="182" t="s">
        <v>138</v>
      </c>
    </row>
    <row r="4" spans="1:3" ht="66.75" customHeight="1" x14ac:dyDescent="0.25">
      <c r="A4" s="183" t="s">
        <v>186</v>
      </c>
      <c r="C4" s="182" t="s">
        <v>138</v>
      </c>
    </row>
    <row r="5" spans="1:3" ht="49.5" customHeight="1" x14ac:dyDescent="0.25">
      <c r="A5" s="181" t="s">
        <v>139</v>
      </c>
      <c r="C5" s="182" t="s">
        <v>138</v>
      </c>
    </row>
    <row r="6" spans="1:3" ht="232.5" customHeight="1" x14ac:dyDescent="0.25">
      <c r="A6" s="181" t="s">
        <v>167</v>
      </c>
      <c r="C6" s="182" t="s">
        <v>138</v>
      </c>
    </row>
  </sheetData>
  <hyperlinks>
    <hyperlink ref="C2" location="'Algemene risicobeoordeling'!B7" display="Terug naar de algemene risicobeoordeling"/>
    <hyperlink ref="C3" location="'Algemene risicobeoordeling'!B11" display="Terug naar de algemene risicobeoordeling"/>
    <hyperlink ref="C4" location="'Algemene risicobeoordeling'!B12" display="Terug naar de algemene risicobeoordeling"/>
    <hyperlink ref="C5" location="'Algemene risicobeoordeling'!B13" display="Terug naar de algemene risicobeoordeling"/>
    <hyperlink ref="C6" location="'Algemene risicobeoordeling'!B18" display="Terug naar de algemene risicobeoordeling"/>
  </hyperlinks>
  <pageMargins left="0.7" right="0.7" top="0.75" bottom="0.75" header="0.3" footer="0.3"/>
  <pageSetup paperSize="9" scale="6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70A5ED878726346ACA8068973072B02" ma:contentTypeVersion="0" ma:contentTypeDescription="Create a new document." ma:contentTypeScope="" ma:versionID="8b336005e0cd1c957aef1460380c536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8CA8B6-7109-424E-B83B-3C079F8E092D}">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9FB003C-F724-4D96-8721-704DCBC695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B9899F5-0762-4BFA-99F7-3558B33FB4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Voorbereiding (facultatief)</vt:lpstr>
      <vt:lpstr>Algemene risicobeoordeling</vt:lpstr>
      <vt:lpstr>Table</vt:lpstr>
      <vt:lpstr>Dashboard</vt:lpstr>
      <vt:lpstr>Impact en maatregelen</vt:lpstr>
      <vt:lpstr>Definitie van begrippen</vt:lpstr>
      <vt:lpstr>'Algemene risicobeoordeling'!Print_Area</vt:lpstr>
      <vt:lpstr>'Definitie van begrippen'!Print_Area</vt:lpstr>
      <vt:lpstr>'Impact en maatregelen'!Print_Area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Extra</dc:creator>
  <cp:lastModifiedBy>Bellen, Kathleen</cp:lastModifiedBy>
  <cp:lastPrinted>2019-10-22T05:09:52Z</cp:lastPrinted>
  <dcterms:created xsi:type="dcterms:W3CDTF">2019-04-17T13:50:40Z</dcterms:created>
  <dcterms:modified xsi:type="dcterms:W3CDTF">2019-10-25T11:31:26Z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191005139</vt:i4>
  </property>
  <property fmtid="{D5CDD505-2E9C-101B-9397-08002B2CF9AE}" pid="3" name="_NewReviewCycle">
    <vt:lpwstr/>
  </property>
  <property fmtid="{D5CDD505-2E9C-101B-9397-08002B2CF9AE}" pid="4" name="_EmailSubject">
    <vt:lpwstr>AML - Toolkit - FINAL</vt:lpwstr>
  </property>
  <property fmtid="{D5CDD505-2E9C-101B-9397-08002B2CF9AE}" pid="5" name="_AuthorEmail">
    <vt:lpwstr>Michiel.Smedts@fsma.be</vt:lpwstr>
  </property>
  <property fmtid="{D5CDD505-2E9C-101B-9397-08002B2CF9AE}" pid="6" name="_AuthorEmailDisplayName">
    <vt:lpwstr>Smedts, Michiel</vt:lpwstr>
  </property>
  <property fmtid="{D5CDD505-2E9C-101B-9397-08002B2CF9AE}" pid="7" name="ContentTypeId">
    <vt:lpwstr>0x010100070A5ED878726346ACA8068973072B02</vt:lpwstr>
  </property>
  <property fmtid="{D5CDD505-2E9C-101B-9397-08002B2CF9AE}" pid="8" name="_PreviousAdHocReviewCycleID">
    <vt:i4>2113059311</vt:i4>
  </property>
  <property fmtid="{D5CDD505-2E9C-101B-9397-08002B2CF9AE}" pid="9" name="_ReviewingToolsShownOnce">
    <vt:lpwstr/>
  </property>
</Properties>
</file>