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rod.cbf.be\rf\redfold\bellenka\Documents\-- Documenten Kathleen Bellen\Nota's\AML\"/>
    </mc:Choice>
  </mc:AlternateContent>
  <bookViews>
    <workbookView xWindow="12525" yWindow="-105" windowWidth="18780" windowHeight="12255" activeTab="5"/>
  </bookViews>
  <sheets>
    <sheet name="Préparation (facultatif)" sheetId="5" r:id="rId1"/>
    <sheet name="Analyse globale des risques" sheetId="1" r:id="rId2"/>
    <sheet name="Table" sheetId="7" state="hidden" r:id="rId3"/>
    <sheet name="Tableau de bord" sheetId="2" r:id="rId4"/>
    <sheet name="Impact et mesures" sheetId="9" r:id="rId5"/>
    <sheet name="Définition des termes" sheetId="3" r:id="rId6"/>
  </sheets>
  <externalReferences>
    <externalReference r:id="rId7"/>
    <externalReference r:id="rId8"/>
  </externalReferences>
  <definedNames>
    <definedName name="_xlnm.Print_Area" localSheetId="1">'Analyse globale des risques'!$A$1:$K$233</definedName>
    <definedName name="_xlnm.Print_Area" localSheetId="5">'Définition des termes'!$A$1:$C$7</definedName>
    <definedName name="_xlnm.Print_Area" localSheetId="4">'Impact et mesures'!$A$1:$D$17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10" i="2" l="1"/>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09" i="2"/>
  <c r="AC181" i="1"/>
  <c r="AF181" i="1" s="1"/>
  <c r="AD181" i="1"/>
  <c r="AE181" i="1"/>
  <c r="AC182" i="1"/>
  <c r="AE182" i="1" s="1"/>
  <c r="AD182" i="1"/>
  <c r="AF182" i="1"/>
  <c r="AG182" i="1"/>
  <c r="AC183" i="1"/>
  <c r="AD183" i="1" s="1"/>
  <c r="AG183" i="1"/>
  <c r="AC184" i="1"/>
  <c r="AD184" i="1"/>
  <c r="AE184" i="1"/>
  <c r="AF184" i="1"/>
  <c r="AG184" i="1"/>
  <c r="AC185" i="1"/>
  <c r="AD185" i="1"/>
  <c r="AE185" i="1"/>
  <c r="AF185" i="1"/>
  <c r="AG185" i="1"/>
  <c r="AC186" i="1"/>
  <c r="AD186" i="1" s="1"/>
  <c r="AC187" i="1"/>
  <c r="AG187" i="1" s="1"/>
  <c r="AF187" i="1"/>
  <c r="AC188" i="1"/>
  <c r="AD188" i="1" s="1"/>
  <c r="AE188" i="1"/>
  <c r="AF188" i="1"/>
  <c r="AC189" i="1"/>
  <c r="AF189" i="1" s="1"/>
  <c r="AD189" i="1"/>
  <c r="AE189" i="1"/>
  <c r="AC190" i="1"/>
  <c r="AE190" i="1" s="1"/>
  <c r="AD190" i="1"/>
  <c r="AF190" i="1"/>
  <c r="AG190" i="1"/>
  <c r="AC191" i="1"/>
  <c r="AD191" i="1" s="1"/>
  <c r="AG191" i="1"/>
  <c r="AC192" i="1"/>
  <c r="AD192" i="1"/>
  <c r="AE192" i="1"/>
  <c r="AF192" i="1"/>
  <c r="AG192" i="1"/>
  <c r="AC193" i="1"/>
  <c r="AD193" i="1"/>
  <c r="AE193" i="1"/>
  <c r="AF193" i="1"/>
  <c r="AG193" i="1"/>
  <c r="AC194" i="1"/>
  <c r="AD194" i="1" s="1"/>
  <c r="AC195" i="1"/>
  <c r="AG195" i="1" s="1"/>
  <c r="AF195" i="1"/>
  <c r="AC196" i="1"/>
  <c r="AD196" i="1" s="1"/>
  <c r="AE196" i="1"/>
  <c r="AF196" i="1"/>
  <c r="AC197" i="1"/>
  <c r="AF197" i="1" s="1"/>
  <c r="AD197" i="1"/>
  <c r="AE197" i="1"/>
  <c r="AC198" i="1"/>
  <c r="AE198" i="1" s="1"/>
  <c r="AD198" i="1"/>
  <c r="AF198" i="1"/>
  <c r="AG198" i="1"/>
  <c r="AC199" i="1"/>
  <c r="AD199" i="1" s="1"/>
  <c r="AG199" i="1"/>
  <c r="AC200" i="1"/>
  <c r="AD200" i="1"/>
  <c r="AE200" i="1"/>
  <c r="AF200" i="1"/>
  <c r="AG200" i="1"/>
  <c r="AC201" i="1"/>
  <c r="AD201" i="1"/>
  <c r="AE201" i="1"/>
  <c r="AF201" i="1"/>
  <c r="AG201" i="1"/>
  <c r="AC202" i="1"/>
  <c r="AD202" i="1" s="1"/>
  <c r="AC203" i="1"/>
  <c r="AG203" i="1" s="1"/>
  <c r="AF203" i="1"/>
  <c r="AC204" i="1"/>
  <c r="AD204" i="1" s="1"/>
  <c r="AE204" i="1"/>
  <c r="AF204" i="1"/>
  <c r="AC205" i="1"/>
  <c r="AF205" i="1" s="1"/>
  <c r="AD205" i="1"/>
  <c r="AE205" i="1"/>
  <c r="AC206" i="1"/>
  <c r="AE206" i="1" s="1"/>
  <c r="AD206" i="1"/>
  <c r="AF206" i="1"/>
  <c r="AG206" i="1"/>
  <c r="AC207" i="1"/>
  <c r="AD207" i="1" s="1"/>
  <c r="AG207" i="1"/>
  <c r="AC208" i="1"/>
  <c r="AD208" i="1"/>
  <c r="AE208" i="1"/>
  <c r="AF208" i="1"/>
  <c r="AG208" i="1"/>
  <c r="AC209" i="1"/>
  <c r="AF209" i="1" s="1"/>
  <c r="AD209" i="1"/>
  <c r="AE209" i="1"/>
  <c r="AG209" i="1"/>
  <c r="AC210" i="1"/>
  <c r="AD210" i="1" s="1"/>
  <c r="AC211" i="1"/>
  <c r="AG211" i="1" s="1"/>
  <c r="AF211" i="1"/>
  <c r="AC212" i="1"/>
  <c r="AD212" i="1" s="1"/>
  <c r="AE212" i="1"/>
  <c r="AF212" i="1"/>
  <c r="AC213" i="1"/>
  <c r="AF213" i="1" s="1"/>
  <c r="AD213" i="1"/>
  <c r="AE213" i="1"/>
  <c r="AC214" i="1"/>
  <c r="AE214" i="1" s="1"/>
  <c r="AD214" i="1"/>
  <c r="AF214" i="1"/>
  <c r="AG214" i="1"/>
  <c r="AC215" i="1"/>
  <c r="AD215" i="1" s="1"/>
  <c r="AG215" i="1"/>
  <c r="AC216" i="1"/>
  <c r="AD216" i="1"/>
  <c r="AE216" i="1"/>
  <c r="AF216" i="1"/>
  <c r="AG216" i="1"/>
  <c r="AC217" i="1"/>
  <c r="AF217" i="1" s="1"/>
  <c r="AD217" i="1"/>
  <c r="AE217" i="1"/>
  <c r="AG217" i="1"/>
  <c r="AC218" i="1"/>
  <c r="AD218" i="1" s="1"/>
  <c r="AC219" i="1"/>
  <c r="AG219" i="1" s="1"/>
  <c r="AF219" i="1"/>
  <c r="AC220" i="1"/>
  <c r="AD220" i="1" s="1"/>
  <c r="AE220" i="1"/>
  <c r="AF220" i="1"/>
  <c r="AC221" i="1"/>
  <c r="AF221" i="1" s="1"/>
  <c r="AD221" i="1"/>
  <c r="AE221" i="1"/>
  <c r="AC222" i="1"/>
  <c r="AE222" i="1" s="1"/>
  <c r="AD222" i="1"/>
  <c r="AF222" i="1"/>
  <c r="AG222" i="1"/>
  <c r="AC223" i="1"/>
  <c r="AD223" i="1" s="1"/>
  <c r="AG223" i="1"/>
  <c r="AC224" i="1"/>
  <c r="AD224" i="1"/>
  <c r="AE224" i="1"/>
  <c r="AF224" i="1"/>
  <c r="AG224" i="1"/>
  <c r="AC225" i="1"/>
  <c r="AF225" i="1" s="1"/>
  <c r="AD225" i="1"/>
  <c r="AE225" i="1"/>
  <c r="AG225" i="1"/>
  <c r="AC226" i="1"/>
  <c r="AD226" i="1" s="1"/>
  <c r="AC227" i="1"/>
  <c r="AG227" i="1" s="1"/>
  <c r="AF227" i="1"/>
  <c r="AC228" i="1"/>
  <c r="AD228" i="1" s="1"/>
  <c r="AE228" i="1"/>
  <c r="AF228" i="1"/>
  <c r="AC229" i="1"/>
  <c r="AF229" i="1" s="1"/>
  <c r="AD229" i="1"/>
  <c r="AE229" i="1"/>
  <c r="AC230" i="1"/>
  <c r="AE230" i="1" s="1"/>
  <c r="AD230" i="1"/>
  <c r="AF230" i="1"/>
  <c r="AG230" i="1"/>
  <c r="AC231" i="1"/>
  <c r="AD231" i="1" s="1"/>
  <c r="AG231" i="1"/>
  <c r="AC232" i="1"/>
  <c r="AD232" i="1"/>
  <c r="AE232" i="1"/>
  <c r="AF232" i="1"/>
  <c r="AG232" i="1"/>
  <c r="AC233" i="1"/>
  <c r="AD233" i="1"/>
  <c r="AE233" i="1"/>
  <c r="AF233" i="1"/>
  <c r="AG233" i="1"/>
  <c r="AE227" i="1" l="1"/>
  <c r="AE219" i="1"/>
  <c r="AE211" i="1"/>
  <c r="AE203" i="1"/>
  <c r="AE195" i="1"/>
  <c r="AE187" i="1"/>
  <c r="AG228" i="1"/>
  <c r="AD227" i="1"/>
  <c r="AG220" i="1"/>
  <c r="AD219" i="1"/>
  <c r="AG212" i="1"/>
  <c r="AD211" i="1"/>
  <c r="AG204" i="1"/>
  <c r="AD203" i="1"/>
  <c r="AG196" i="1"/>
  <c r="AD195" i="1"/>
  <c r="AG188" i="1"/>
  <c r="AD187" i="1"/>
  <c r="AF215" i="1"/>
  <c r="AG226" i="1"/>
  <c r="AF223" i="1"/>
  <c r="AG218" i="1"/>
  <c r="AG210" i="1"/>
  <c r="AF207" i="1"/>
  <c r="AG202" i="1"/>
  <c r="AF199" i="1"/>
  <c r="AG194" i="1"/>
  <c r="AF191" i="1"/>
  <c r="AG186" i="1"/>
  <c r="AF183" i="1"/>
  <c r="AE231" i="1"/>
  <c r="AG229" i="1"/>
  <c r="AF226" i="1"/>
  <c r="AE223" i="1"/>
  <c r="AG221" i="1"/>
  <c r="AF218" i="1"/>
  <c r="AE215" i="1"/>
  <c r="AG213" i="1"/>
  <c r="AF210" i="1"/>
  <c r="AE207" i="1"/>
  <c r="AG205" i="1"/>
  <c r="AF202" i="1"/>
  <c r="AE199" i="1"/>
  <c r="AG197" i="1"/>
  <c r="AF194" i="1"/>
  <c r="AE191" i="1"/>
  <c r="AG189" i="1"/>
  <c r="AF186" i="1"/>
  <c r="AE183" i="1"/>
  <c r="AG181" i="1"/>
  <c r="AF231" i="1"/>
  <c r="AE226" i="1"/>
  <c r="AE218" i="1"/>
  <c r="AE210" i="1"/>
  <c r="AE202" i="1"/>
  <c r="AE194" i="1"/>
  <c r="AE186" i="1"/>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AB136" i="1" l="1"/>
  <c r="AB137" i="1"/>
  <c r="AB138" i="1"/>
  <c r="AB139" i="1"/>
  <c r="AB135" i="1"/>
  <c r="AH149" i="1"/>
  <c r="AH150" i="1"/>
  <c r="AH151" i="1"/>
  <c r="AH152" i="1"/>
  <c r="AH153" i="1"/>
  <c r="AH154" i="1"/>
  <c r="AH155" i="1"/>
  <c r="AH156" i="1"/>
  <c r="AH157" i="1"/>
  <c r="AH158" i="1"/>
  <c r="AH159" i="1"/>
  <c r="AH160" i="1"/>
  <c r="AH161" i="1"/>
  <c r="AH162" i="1"/>
  <c r="AH163" i="1"/>
  <c r="AH164" i="1"/>
  <c r="AH165" i="1"/>
  <c r="AH166" i="1"/>
  <c r="AH148" i="1"/>
  <c r="AG136" i="1"/>
  <c r="AG137" i="1"/>
  <c r="AG138" i="1"/>
  <c r="AG139" i="1"/>
  <c r="AG135" i="1"/>
  <c r="AI84" i="1"/>
  <c r="AI85" i="1"/>
  <c r="AI86" i="1"/>
  <c r="AI87" i="1"/>
  <c r="AI88" i="1"/>
  <c r="AI89" i="1"/>
  <c r="AI90" i="1"/>
  <c r="AI91" i="1"/>
  <c r="AI83" i="1"/>
  <c r="AG76" i="1"/>
  <c r="AG77" i="1"/>
  <c r="AG78" i="1"/>
  <c r="AG79" i="1"/>
  <c r="AG80" i="1"/>
  <c r="AG75" i="1"/>
  <c r="AG66" i="1"/>
  <c r="AG67" i="1"/>
  <c r="AG68" i="1"/>
  <c r="AG69" i="1"/>
  <c r="AG70" i="1"/>
  <c r="AG71" i="1"/>
  <c r="AG72" i="1"/>
  <c r="AG73" i="1"/>
  <c r="AG65" i="1"/>
  <c r="AF76" i="1"/>
  <c r="AF77" i="1"/>
  <c r="AF78" i="1"/>
  <c r="AF79" i="1"/>
  <c r="AF80" i="1"/>
  <c r="AF75" i="1"/>
  <c r="AB66" i="1"/>
  <c r="AC66" i="1"/>
  <c r="AB67" i="1"/>
  <c r="AC67" i="1"/>
  <c r="AB68" i="1"/>
  <c r="AC68" i="1"/>
  <c r="AB69" i="1"/>
  <c r="AC69" i="1"/>
  <c r="AB70" i="1"/>
  <c r="AC70" i="1"/>
  <c r="AB71" i="1"/>
  <c r="AC71" i="1"/>
  <c r="AB72" i="1"/>
  <c r="AC72" i="1"/>
  <c r="AB73" i="1"/>
  <c r="AC73" i="1"/>
  <c r="AC65" i="1"/>
  <c r="AB65" i="1"/>
  <c r="AG15" i="1"/>
  <c r="AG16" i="1"/>
  <c r="AG17" i="1"/>
  <c r="AG18" i="1"/>
  <c r="AG19" i="1"/>
  <c r="AG20" i="1"/>
  <c r="AG21" i="1"/>
  <c r="AG22" i="1"/>
  <c r="AG23" i="1"/>
  <c r="AG24" i="1"/>
  <c r="AG25" i="1"/>
  <c r="AG26" i="1"/>
  <c r="AG27" i="1"/>
  <c r="AG28" i="1"/>
  <c r="AG29" i="1"/>
  <c r="AG30" i="1"/>
  <c r="AG14"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AB24" i="1"/>
  <c r="AC24" i="1"/>
  <c r="AB25" i="1"/>
  <c r="AC25" i="1"/>
  <c r="AB26" i="1"/>
  <c r="AC26" i="1"/>
  <c r="AB27" i="1"/>
  <c r="AC27" i="1"/>
  <c r="AB28" i="1"/>
  <c r="AC28" i="1"/>
  <c r="AB29" i="1"/>
  <c r="AC29" i="1"/>
  <c r="AB30" i="1"/>
  <c r="AC30" i="1"/>
  <c r="AC10" i="1"/>
  <c r="AB10" i="1"/>
  <c r="AH167" i="1" l="1"/>
  <c r="B310" i="2"/>
  <c r="B311" i="2"/>
  <c r="B312" i="2"/>
  <c r="B313" i="2"/>
  <c r="B314" i="2"/>
  <c r="B315" i="2"/>
  <c r="B316" i="2"/>
  <c r="B309" i="2"/>
  <c r="K79" i="2" l="1"/>
  <c r="AE133" i="1"/>
  <c r="AE95" i="1"/>
  <c r="AE63" i="1"/>
  <c r="AE8" i="1"/>
  <c r="AE142" i="1" l="1"/>
  <c r="AD142" i="1"/>
  <c r="AF28" i="1" l="1"/>
  <c r="AF27" i="1"/>
  <c r="AF22" i="1"/>
  <c r="AF21" i="1"/>
  <c r="AE135" i="1" l="1"/>
  <c r="AK140" i="1" s="1"/>
  <c r="AD135" i="1"/>
  <c r="AC113" i="1"/>
  <c r="AC114" i="1"/>
  <c r="AC115" i="1"/>
  <c r="AC116" i="1"/>
  <c r="AC117" i="1"/>
  <c r="AC118" i="1"/>
  <c r="AC119" i="1"/>
  <c r="AC120" i="1"/>
  <c r="AC121" i="1"/>
  <c r="AC122" i="1"/>
  <c r="AC123" i="1"/>
  <c r="AC124" i="1"/>
  <c r="AC125" i="1"/>
  <c r="AC126" i="1"/>
  <c r="AC127" i="1"/>
  <c r="AC128" i="1"/>
  <c r="AC129" i="1"/>
  <c r="AC130" i="1"/>
  <c r="AG96" i="1"/>
  <c r="AF97" i="1"/>
  <c r="AF98" i="1"/>
  <c r="AF99" i="1"/>
  <c r="AF100" i="1"/>
  <c r="AF101" i="1"/>
  <c r="AF102" i="1"/>
  <c r="AF96" i="1"/>
  <c r="AE97" i="1"/>
  <c r="AD97" i="1"/>
  <c r="AF66" i="1"/>
  <c r="AF67" i="1"/>
  <c r="AF68" i="1"/>
  <c r="AF69" i="1"/>
  <c r="AF70" i="1"/>
  <c r="AF71" i="1"/>
  <c r="AF72" i="1"/>
  <c r="AF73" i="1"/>
  <c r="AE65" i="1"/>
  <c r="AD65" i="1"/>
  <c r="AL67" i="1"/>
  <c r="AG12" i="1"/>
  <c r="AG13" i="1"/>
  <c r="AD10" i="1"/>
  <c r="AE10" i="1"/>
  <c r="AF25" i="1"/>
  <c r="AF24" i="1"/>
  <c r="AF18" i="1"/>
  <c r="AC174" i="1" l="1"/>
  <c r="AG174" i="1" s="1"/>
  <c r="AC175" i="1"/>
  <c r="AE175" i="1" s="1"/>
  <c r="AC176" i="1"/>
  <c r="AE176" i="1" s="1"/>
  <c r="AC177" i="1"/>
  <c r="AD177" i="1" s="1"/>
  <c r="AC178" i="1"/>
  <c r="AE178" i="1" s="1"/>
  <c r="AC179" i="1"/>
  <c r="AF179" i="1" s="1"/>
  <c r="AC180" i="1"/>
  <c r="AF180" i="1" s="1"/>
  <c r="AC173" i="1"/>
  <c r="AF173" i="1" s="1"/>
  <c r="AC149" i="1"/>
  <c r="AE149" i="1" s="1"/>
  <c r="AC150" i="1"/>
  <c r="AE150" i="1" s="1"/>
  <c r="AC151" i="1"/>
  <c r="AE151" i="1" s="1"/>
  <c r="AC152" i="1"/>
  <c r="AE152" i="1" s="1"/>
  <c r="AC153" i="1"/>
  <c r="AE153" i="1" s="1"/>
  <c r="AC154" i="1"/>
  <c r="AE154" i="1" s="1"/>
  <c r="AC155" i="1"/>
  <c r="AG155" i="1" s="1"/>
  <c r="AC156" i="1"/>
  <c r="AG156" i="1" s="1"/>
  <c r="AC157" i="1"/>
  <c r="AG157" i="1" s="1"/>
  <c r="AC158" i="1"/>
  <c r="AD158" i="1" s="1"/>
  <c r="AC159" i="1"/>
  <c r="AC160" i="1"/>
  <c r="AE160" i="1" s="1"/>
  <c r="AC161" i="1"/>
  <c r="AD161" i="1" s="1"/>
  <c r="AC162" i="1"/>
  <c r="AD162" i="1" s="1"/>
  <c r="AC163" i="1"/>
  <c r="AE163" i="1" s="1"/>
  <c r="AC164" i="1"/>
  <c r="AE164" i="1" s="1"/>
  <c r="AC165" i="1"/>
  <c r="AC166" i="1"/>
  <c r="AF166" i="1" s="1"/>
  <c r="AC148" i="1"/>
  <c r="AF148" i="1" s="1"/>
  <c r="AE141" i="1"/>
  <c r="AD141" i="1"/>
  <c r="AB142" i="1"/>
  <c r="AF142" i="1" s="1"/>
  <c r="AC142" i="1"/>
  <c r="AG142" i="1" s="1"/>
  <c r="AB143" i="1"/>
  <c r="AF143" i="1" s="1"/>
  <c r="AC143" i="1"/>
  <c r="AB144" i="1"/>
  <c r="AF144" i="1" s="1"/>
  <c r="AC144" i="1"/>
  <c r="AG144" i="1" s="1"/>
  <c r="AB145" i="1"/>
  <c r="AF145" i="1" s="1"/>
  <c r="AC145" i="1"/>
  <c r="AG145" i="1" s="1"/>
  <c r="AC141" i="1"/>
  <c r="AG141" i="1" s="1"/>
  <c r="AB141" i="1"/>
  <c r="AG143" i="1"/>
  <c r="AF141" i="1"/>
  <c r="AF139" i="1"/>
  <c r="AF136" i="1"/>
  <c r="AF137" i="1"/>
  <c r="AF138" i="1"/>
  <c r="AF135" i="1"/>
  <c r="AK139" i="1"/>
  <c r="AE134" i="1"/>
  <c r="AD134" i="1"/>
  <c r="AH125" i="1"/>
  <c r="AH126" i="1"/>
  <c r="AH127" i="1"/>
  <c r="AH128" i="1"/>
  <c r="AH129" i="1"/>
  <c r="AG125" i="1"/>
  <c r="AG126" i="1"/>
  <c r="AG127" i="1"/>
  <c r="AG128" i="1"/>
  <c r="AG129" i="1"/>
  <c r="AG130" i="1"/>
  <c r="AF114" i="1"/>
  <c r="AF115" i="1"/>
  <c r="AF120" i="1"/>
  <c r="AF121" i="1"/>
  <c r="AF126" i="1"/>
  <c r="AF127" i="1"/>
  <c r="AF128" i="1"/>
  <c r="AF129" i="1"/>
  <c r="AF130" i="1"/>
  <c r="AE125" i="1"/>
  <c r="AE126" i="1"/>
  <c r="AE127" i="1"/>
  <c r="AE128" i="1"/>
  <c r="AE129" i="1"/>
  <c r="AE130" i="1"/>
  <c r="AD125" i="1"/>
  <c r="AD126" i="1"/>
  <c r="AD127" i="1"/>
  <c r="AD128" i="1"/>
  <c r="AD129" i="1"/>
  <c r="AD130" i="1"/>
  <c r="AG113" i="1"/>
  <c r="AD114" i="1"/>
  <c r="AD115" i="1"/>
  <c r="AH116" i="1"/>
  <c r="AD117" i="1"/>
  <c r="AD118" i="1"/>
  <c r="AD119" i="1"/>
  <c r="AH120" i="1"/>
  <c r="AD121" i="1"/>
  <c r="AF122" i="1"/>
  <c r="AF123" i="1"/>
  <c r="AH124" i="1"/>
  <c r="AF125" i="1"/>
  <c r="AH130" i="1"/>
  <c r="AC112" i="1"/>
  <c r="AH112" i="1" s="1"/>
  <c r="AE105" i="1"/>
  <c r="AK101" i="1" s="1"/>
  <c r="AD105" i="1"/>
  <c r="AK102" i="1" s="1"/>
  <c r="AE104" i="1"/>
  <c r="AD104" i="1"/>
  <c r="AB105" i="1"/>
  <c r="AF105" i="1" s="1"/>
  <c r="AC105" i="1"/>
  <c r="AG105" i="1" s="1"/>
  <c r="AB106" i="1"/>
  <c r="AF106" i="1" s="1"/>
  <c r="AC106" i="1"/>
  <c r="AG106" i="1" s="1"/>
  <c r="AB107" i="1"/>
  <c r="AF107" i="1" s="1"/>
  <c r="AC107" i="1"/>
  <c r="AG107" i="1" s="1"/>
  <c r="AB108" i="1"/>
  <c r="AF108" i="1" s="1"/>
  <c r="AC108" i="1"/>
  <c r="AG108" i="1" s="1"/>
  <c r="AB109" i="1"/>
  <c r="AF109" i="1" s="1"/>
  <c r="AC109" i="1"/>
  <c r="AG109" i="1" s="1"/>
  <c r="AC104" i="1"/>
  <c r="AG104" i="1" s="1"/>
  <c r="AB104" i="1"/>
  <c r="AF104" i="1" s="1"/>
  <c r="AE96" i="1"/>
  <c r="AD96" i="1"/>
  <c r="AC84" i="1"/>
  <c r="AG84" i="1" s="1"/>
  <c r="AC85" i="1"/>
  <c r="AD85" i="1" s="1"/>
  <c r="AC86" i="1"/>
  <c r="AG86" i="1" s="1"/>
  <c r="AC87" i="1"/>
  <c r="AD87" i="1" s="1"/>
  <c r="AC88" i="1"/>
  <c r="AH88" i="1" s="1"/>
  <c r="AC89" i="1"/>
  <c r="AH89" i="1" s="1"/>
  <c r="AC90" i="1"/>
  <c r="AD90" i="1" s="1"/>
  <c r="AC91" i="1"/>
  <c r="AE91" i="1" s="1"/>
  <c r="AC83" i="1"/>
  <c r="AE83" i="1" s="1"/>
  <c r="AB75" i="1"/>
  <c r="AE64" i="1"/>
  <c r="AE76" i="1"/>
  <c r="AK69" i="1" s="1"/>
  <c r="AE75" i="1"/>
  <c r="AD76" i="1"/>
  <c r="AK70" i="1" s="1"/>
  <c r="AD75" i="1"/>
  <c r="AC76" i="1"/>
  <c r="AC77" i="1"/>
  <c r="AC78" i="1"/>
  <c r="AC79" i="1"/>
  <c r="AC80" i="1"/>
  <c r="AB76" i="1"/>
  <c r="AB77" i="1"/>
  <c r="AB78" i="1"/>
  <c r="AB79" i="1"/>
  <c r="AB80" i="1"/>
  <c r="AC75" i="1"/>
  <c r="AF65" i="1"/>
  <c r="AD64" i="1"/>
  <c r="AC45" i="1"/>
  <c r="AD45" i="1" s="1"/>
  <c r="AC46" i="1"/>
  <c r="AH46" i="1" s="1"/>
  <c r="AC47" i="1"/>
  <c r="AG47" i="1" s="1"/>
  <c r="AC48" i="1"/>
  <c r="AE48" i="1" s="1"/>
  <c r="AC49" i="1"/>
  <c r="AH49" i="1" s="1"/>
  <c r="AC50" i="1"/>
  <c r="AF50" i="1" s="1"/>
  <c r="AC51" i="1"/>
  <c r="AF51" i="1" s="1"/>
  <c r="AC52" i="1"/>
  <c r="AF52" i="1" s="1"/>
  <c r="AC53" i="1"/>
  <c r="AE53" i="1" s="1"/>
  <c r="AC54" i="1"/>
  <c r="AE54" i="1" s="1"/>
  <c r="AC55" i="1"/>
  <c r="AE55" i="1" s="1"/>
  <c r="AC56" i="1"/>
  <c r="AE56" i="1" s="1"/>
  <c r="AC57" i="1"/>
  <c r="AG57" i="1" s="1"/>
  <c r="AC58" i="1"/>
  <c r="AG58" i="1" s="1"/>
  <c r="AC59" i="1"/>
  <c r="AG59" i="1" s="1"/>
  <c r="AC60" i="1"/>
  <c r="AE60" i="1" s="1"/>
  <c r="AC44" i="1"/>
  <c r="AD44" i="1" s="1"/>
  <c r="AE33" i="1"/>
  <c r="AE32" i="1"/>
  <c r="AD33" i="1"/>
  <c r="AD32" i="1"/>
  <c r="AC33" i="1"/>
  <c r="AG33" i="1" s="1"/>
  <c r="AC34" i="1"/>
  <c r="AG34" i="1" s="1"/>
  <c r="AC35" i="1"/>
  <c r="AG35" i="1" s="1"/>
  <c r="AC36" i="1"/>
  <c r="AG36" i="1" s="1"/>
  <c r="AC37" i="1"/>
  <c r="AG37" i="1" s="1"/>
  <c r="AC38" i="1"/>
  <c r="AG38" i="1" s="1"/>
  <c r="AC39" i="1"/>
  <c r="AG39" i="1" s="1"/>
  <c r="AC40" i="1"/>
  <c r="AG40" i="1" s="1"/>
  <c r="AC41" i="1"/>
  <c r="AG41" i="1" s="1"/>
  <c r="AC32" i="1"/>
  <c r="AG32" i="1" s="1"/>
  <c r="AB33" i="1"/>
  <c r="AF33" i="1" s="1"/>
  <c r="AB34" i="1"/>
  <c r="AF34" i="1" s="1"/>
  <c r="AB35" i="1"/>
  <c r="AF35" i="1" s="1"/>
  <c r="AB36" i="1"/>
  <c r="AF36" i="1" s="1"/>
  <c r="AB37" i="1"/>
  <c r="AF37" i="1" s="1"/>
  <c r="AB38" i="1"/>
  <c r="AF38" i="1" s="1"/>
  <c r="AB39" i="1"/>
  <c r="AF39" i="1" s="1"/>
  <c r="AB40" i="1"/>
  <c r="AF40" i="1" s="1"/>
  <c r="AB41" i="1"/>
  <c r="AF41" i="1" s="1"/>
  <c r="AB32" i="1"/>
  <c r="AE9" i="1"/>
  <c r="AD9" i="1"/>
  <c r="AF30" i="1"/>
  <c r="AF29" i="1"/>
  <c r="AF26" i="1"/>
  <c r="AF23" i="1"/>
  <c r="AF20" i="1"/>
  <c r="AF19" i="1"/>
  <c r="AF17" i="1"/>
  <c r="AF16" i="1"/>
  <c r="AF15" i="1"/>
  <c r="AF14" i="1"/>
  <c r="AF13" i="1"/>
  <c r="AF12" i="1"/>
  <c r="AG11" i="1"/>
  <c r="AF11" i="1"/>
  <c r="AG10" i="1"/>
  <c r="AF10" i="1"/>
  <c r="AD173" i="1" l="1"/>
  <c r="AH57" i="1"/>
  <c r="AD58" i="1"/>
  <c r="AD59" i="1"/>
  <c r="AG51" i="1"/>
  <c r="AF164" i="1"/>
  <c r="AH44" i="1"/>
  <c r="AF162" i="1"/>
  <c r="AG50" i="1"/>
  <c r="AH60" i="1"/>
  <c r="AD60" i="1"/>
  <c r="AD57" i="1"/>
  <c r="AH59" i="1"/>
  <c r="AF165" i="1"/>
  <c r="AF163" i="1"/>
  <c r="AH58" i="1"/>
  <c r="AG173" i="1"/>
  <c r="AJ69" i="1"/>
  <c r="AJ70" i="1"/>
  <c r="AH84" i="1"/>
  <c r="AE180" i="1"/>
  <c r="AG112" i="1"/>
  <c r="AF157" i="1"/>
  <c r="AF155" i="1"/>
  <c r="AF150" i="1"/>
  <c r="AE112" i="1"/>
  <c r="AF154" i="1"/>
  <c r="AJ140" i="1"/>
  <c r="AE179" i="1"/>
  <c r="AH85" i="1"/>
  <c r="AF153" i="1"/>
  <c r="AF152" i="1"/>
  <c r="AD180" i="1"/>
  <c r="AG180" i="1"/>
  <c r="AF178" i="1"/>
  <c r="AD179" i="1"/>
  <c r="AG179" i="1"/>
  <c r="AF156" i="1"/>
  <c r="AD112" i="1"/>
  <c r="AF151" i="1"/>
  <c r="AF149" i="1"/>
  <c r="AF176" i="1"/>
  <c r="AG150" i="1"/>
  <c r="AD153" i="1"/>
  <c r="AG151" i="1"/>
  <c r="AE174" i="1"/>
  <c r="AD152" i="1"/>
  <c r="AF174" i="1"/>
  <c r="AH53" i="1"/>
  <c r="AH50" i="1"/>
  <c r="AD157" i="1"/>
  <c r="AD150" i="1"/>
  <c r="AH55" i="1"/>
  <c r="AG154" i="1"/>
  <c r="AG178" i="1"/>
  <c r="AD52" i="1"/>
  <c r="AF89" i="1"/>
  <c r="AG176" i="1"/>
  <c r="AD56" i="1"/>
  <c r="AD55" i="1"/>
  <c r="AD175" i="1"/>
  <c r="AG175" i="1"/>
  <c r="AG153" i="1"/>
  <c r="AH51" i="1"/>
  <c r="AD156" i="1"/>
  <c r="AD155" i="1"/>
  <c r="AD154" i="1"/>
  <c r="AD174" i="1"/>
  <c r="AG177" i="1"/>
  <c r="AE173" i="1"/>
  <c r="AF177" i="1"/>
  <c r="AE177" i="1"/>
  <c r="AE88" i="1"/>
  <c r="AD178" i="1"/>
  <c r="AD50" i="1"/>
  <c r="AE50" i="1"/>
  <c r="AF85" i="1"/>
  <c r="AF161" i="1"/>
  <c r="AF175" i="1"/>
  <c r="AG152" i="1"/>
  <c r="AE87" i="1"/>
  <c r="AD54" i="1"/>
  <c r="AD176" i="1"/>
  <c r="AE52" i="1"/>
  <c r="AF84" i="1"/>
  <c r="AF160" i="1"/>
  <c r="AH56" i="1"/>
  <c r="AH52" i="1"/>
  <c r="AE89" i="1"/>
  <c r="AG149" i="1"/>
  <c r="AE86" i="1"/>
  <c r="AE85" i="1"/>
  <c r="AD151" i="1"/>
  <c r="AD53" i="1"/>
  <c r="AF87" i="1"/>
  <c r="AH87" i="1"/>
  <c r="AF159" i="1"/>
  <c r="AH54" i="1"/>
  <c r="AE90" i="1"/>
  <c r="AE84" i="1"/>
  <c r="AF83" i="1"/>
  <c r="AF91" i="1"/>
  <c r="AF90" i="1"/>
  <c r="AD149" i="1"/>
  <c r="AD51" i="1"/>
  <c r="AF88" i="1"/>
  <c r="AE51" i="1"/>
  <c r="AF86" i="1"/>
  <c r="AG52" i="1"/>
  <c r="AH86" i="1"/>
  <c r="AF158" i="1"/>
  <c r="AF116" i="1"/>
  <c r="AD113" i="1"/>
  <c r="AF119" i="1"/>
  <c r="AF112" i="1"/>
  <c r="AF118" i="1"/>
  <c r="AF113" i="1"/>
  <c r="AF117" i="1"/>
  <c r="AE124" i="1"/>
  <c r="AH123" i="1"/>
  <c r="AE121" i="1"/>
  <c r="AE117" i="1"/>
  <c r="AE148" i="1"/>
  <c r="AE166" i="1"/>
  <c r="AE120" i="1"/>
  <c r="AE118" i="1"/>
  <c r="AG91" i="1"/>
  <c r="AG148" i="1"/>
  <c r="AH113" i="1"/>
  <c r="AG90" i="1"/>
  <c r="AE158" i="1"/>
  <c r="AG166" i="1"/>
  <c r="AG49" i="1"/>
  <c r="AH117" i="1"/>
  <c r="AE113" i="1"/>
  <c r="AE157" i="1"/>
  <c r="AG165" i="1"/>
  <c r="AG83" i="1"/>
  <c r="AD123" i="1"/>
  <c r="AD148" i="1"/>
  <c r="AE156" i="1"/>
  <c r="AG164" i="1"/>
  <c r="AE161" i="1"/>
  <c r="AE159" i="1"/>
  <c r="AD122" i="1"/>
  <c r="AG119" i="1"/>
  <c r="AD166" i="1"/>
  <c r="AE155" i="1"/>
  <c r="AG163" i="1"/>
  <c r="AE162" i="1"/>
  <c r="AD165" i="1"/>
  <c r="AG162" i="1"/>
  <c r="AH121" i="1"/>
  <c r="AE116" i="1"/>
  <c r="AD49" i="1"/>
  <c r="AG121" i="1"/>
  <c r="AG88" i="1"/>
  <c r="AD164" i="1"/>
  <c r="AG161" i="1"/>
  <c r="AE123" i="1"/>
  <c r="AH119" i="1"/>
  <c r="AD83" i="1"/>
  <c r="AG120" i="1"/>
  <c r="AG118" i="1"/>
  <c r="AG116" i="1"/>
  <c r="AD163" i="1"/>
  <c r="AG160" i="1"/>
  <c r="AH118" i="1"/>
  <c r="AE119" i="1"/>
  <c r="AE114" i="1"/>
  <c r="AD89" i="1"/>
  <c r="AF49" i="1"/>
  <c r="AH83" i="1"/>
  <c r="AG159" i="1"/>
  <c r="AE165" i="1"/>
  <c r="AH115" i="1"/>
  <c r="AH114" i="1"/>
  <c r="AG124" i="1"/>
  <c r="AG123" i="1"/>
  <c r="AG122" i="1"/>
  <c r="AG85" i="1"/>
  <c r="AG117" i="1"/>
  <c r="AD86" i="1"/>
  <c r="AG55" i="1"/>
  <c r="AH91" i="1"/>
  <c r="AG114" i="1"/>
  <c r="AJ139" i="1"/>
  <c r="AG158" i="1"/>
  <c r="AE122" i="1"/>
  <c r="AE31" i="1"/>
  <c r="AL8" i="1" s="1"/>
  <c r="AG89" i="1"/>
  <c r="AE49" i="1"/>
  <c r="AG87" i="1"/>
  <c r="AD88" i="1"/>
  <c r="AD120" i="1"/>
  <c r="AG56" i="1"/>
  <c r="AG115" i="1"/>
  <c r="AG54" i="1"/>
  <c r="AD84" i="1"/>
  <c r="AH90" i="1"/>
  <c r="AD116" i="1"/>
  <c r="AF124" i="1"/>
  <c r="AD160" i="1"/>
  <c r="AH122" i="1"/>
  <c r="AE115" i="1"/>
  <c r="AD124" i="1"/>
  <c r="AD91" i="1"/>
  <c r="AG53" i="1"/>
  <c r="AD159" i="1"/>
  <c r="AJ102" i="1"/>
  <c r="AF59" i="1"/>
  <c r="AF58" i="1"/>
  <c r="AF56" i="1"/>
  <c r="AJ101" i="1"/>
  <c r="AC61" i="1"/>
  <c r="K35" i="2" s="1"/>
  <c r="AF54" i="1"/>
  <c r="AL66" i="1"/>
  <c r="M77" i="2" s="1"/>
  <c r="AF60" i="1"/>
  <c r="AF57" i="1"/>
  <c r="AF55" i="1"/>
  <c r="AC92" i="1"/>
  <c r="K102" i="2" s="1"/>
  <c r="AF53" i="1"/>
  <c r="AF44" i="1"/>
  <c r="AE47" i="1"/>
  <c r="AG46" i="1"/>
  <c r="AG48" i="1"/>
  <c r="AE45" i="1"/>
  <c r="AF47" i="1"/>
  <c r="AE46" i="1"/>
  <c r="AE44" i="1"/>
  <c r="AE59" i="1"/>
  <c r="AF46" i="1"/>
  <c r="AE58" i="1"/>
  <c r="AF45" i="1"/>
  <c r="AD47" i="1"/>
  <c r="AF48" i="1"/>
  <c r="AE57" i="1"/>
  <c r="AG60" i="1"/>
  <c r="AH47" i="1"/>
  <c r="AD48" i="1"/>
  <c r="AD46" i="1"/>
  <c r="AH48" i="1"/>
  <c r="AG45" i="1"/>
  <c r="AG44" i="1"/>
  <c r="AH45" i="1"/>
  <c r="AK14" i="1"/>
  <c r="AK13" i="1"/>
  <c r="AJ13" i="1"/>
  <c r="AF32" i="1"/>
  <c r="AL10" i="1" s="1"/>
  <c r="AC167" i="1"/>
  <c r="K241" i="2" s="1"/>
  <c r="AE74" i="1"/>
  <c r="AL64" i="1" s="1"/>
  <c r="K74" i="2" s="1"/>
  <c r="AJ14" i="1"/>
  <c r="AL98" i="1"/>
  <c r="M144" i="2" s="1"/>
  <c r="AL136" i="1"/>
  <c r="M211" i="2" s="1"/>
  <c r="AE140" i="1"/>
  <c r="AL134" i="1" s="1"/>
  <c r="K208" i="2" s="1"/>
  <c r="AC131" i="1"/>
  <c r="K169" i="2" s="1"/>
  <c r="AE103" i="1"/>
  <c r="AL96" i="1" s="1"/>
  <c r="K141" i="2" s="1"/>
  <c r="AC234" i="1"/>
  <c r="I279" i="2" s="1"/>
  <c r="N211" i="2" l="1"/>
  <c r="AN173" i="1"/>
  <c r="AM173" i="1"/>
  <c r="AF167" i="1"/>
  <c r="AK173" i="1"/>
  <c r="AE92" i="1"/>
  <c r="AE131" i="1"/>
  <c r="AF131" i="1"/>
  <c r="AL173" i="1"/>
  <c r="AF92" i="1"/>
  <c r="AD131" i="1"/>
  <c r="AH131" i="1"/>
  <c r="M175" i="2" s="1"/>
  <c r="M174" i="2" s="1"/>
  <c r="AG131" i="1"/>
  <c r="M172" i="2" s="1"/>
  <c r="M171" i="2" s="1"/>
  <c r="AL11" i="1"/>
  <c r="AG167" i="1"/>
  <c r="M244" i="2" s="1"/>
  <c r="AH92" i="1"/>
  <c r="AE167" i="1"/>
  <c r="AD167" i="1"/>
  <c r="M247" i="2"/>
  <c r="N247" i="2" s="1"/>
  <c r="AI92" i="1"/>
  <c r="M108" i="2" s="1"/>
  <c r="M107" i="2" s="1"/>
  <c r="AD92" i="1"/>
  <c r="AG92" i="1"/>
  <c r="M105" i="2" s="1"/>
  <c r="M104" i="2" s="1"/>
  <c r="AH61" i="1"/>
  <c r="M41" i="2" s="1"/>
  <c r="M40" i="2" s="1"/>
  <c r="AG61" i="1"/>
  <c r="M38" i="2" s="1"/>
  <c r="M37" i="2" s="1"/>
  <c r="AL65" i="1"/>
  <c r="M76" i="2" s="1"/>
  <c r="AD61" i="1"/>
  <c r="AE61" i="1"/>
  <c r="AF61" i="1"/>
  <c r="AK112" i="1"/>
  <c r="AG234" i="1"/>
  <c r="L282" i="2" s="1"/>
  <c r="M282" i="2" s="1"/>
  <c r="AD234" i="1"/>
  <c r="AM44" i="1"/>
  <c r="AN44" i="1"/>
  <c r="AM112" i="1"/>
  <c r="AN83" i="1"/>
  <c r="AM83" i="1"/>
  <c r="AL44" i="1"/>
  <c r="AM148" i="1"/>
  <c r="AL9" i="1"/>
  <c r="AL135" i="1"/>
  <c r="M210" i="2" s="1"/>
  <c r="N210" i="2" s="1"/>
  <c r="AL137" i="1"/>
  <c r="K213" i="2" s="1"/>
  <c r="AN148" i="1"/>
  <c r="AE234" i="1"/>
  <c r="AL99" i="1"/>
  <c r="K146" i="2" s="1"/>
  <c r="AL97" i="1"/>
  <c r="M143" i="2" s="1"/>
  <c r="AL83" i="1"/>
  <c r="AN112" i="1"/>
  <c r="AK148" i="1"/>
  <c r="AK83" i="1"/>
  <c r="AK44" i="1"/>
  <c r="AL112" i="1"/>
  <c r="AL148" i="1"/>
  <c r="AF234" i="1"/>
  <c r="L281" i="2" l="1"/>
  <c r="M281" i="2" s="1"/>
  <c r="M246" i="2"/>
  <c r="N246" i="2" s="1"/>
  <c r="N244" i="2"/>
  <c r="M243" i="2"/>
  <c r="N243" i="2" s="1"/>
  <c r="M10" i="2" l="1"/>
  <c r="K12" i="2"/>
  <c r="K7" i="2" l="1"/>
  <c r="M9" i="2" l="1"/>
  <c r="N76" i="2" l="1"/>
  <c r="N77" i="2" l="1"/>
  <c r="N10" i="2"/>
  <c r="N9" i="2"/>
  <c r="N41" i="2" l="1"/>
  <c r="N175" i="2"/>
  <c r="N108" i="2"/>
  <c r="N105" i="2"/>
  <c r="N172" i="2"/>
  <c r="N38" i="2"/>
  <c r="N37" i="2"/>
  <c r="N40" i="2" l="1"/>
  <c r="N174" i="2"/>
  <c r="N107" i="2"/>
  <c r="N104" i="2"/>
  <c r="N171" i="2"/>
  <c r="N143" i="2" l="1"/>
  <c r="N144" i="2" l="1"/>
</calcChain>
</file>

<file path=xl/sharedStrings.xml><?xml version="1.0" encoding="utf-8"?>
<sst xmlns="http://schemas.openxmlformats.org/spreadsheetml/2006/main" count="374" uniqueCount="212">
  <si>
    <t>a.</t>
  </si>
  <si>
    <t>b.</t>
  </si>
  <si>
    <t>c</t>
  </si>
  <si>
    <t>Pour vous permettre de mesurer plus aisément votre exposition aux risques identifiés, il y a lieu de compléter le nombre de clients concernés par catégorie visée.</t>
  </si>
  <si>
    <t>Mandat de commissaire</t>
  </si>
  <si>
    <t>Missions spéciales</t>
  </si>
  <si>
    <t>Autres missions</t>
  </si>
  <si>
    <t>Répartition chiffrée de mes clients</t>
  </si>
  <si>
    <t>Nombre de clients</t>
  </si>
  <si>
    <t>Nombre de mandataires</t>
  </si>
  <si>
    <t>Nombre de bénéficaires effectifs</t>
  </si>
  <si>
    <t>Clients</t>
  </si>
  <si>
    <t>Localisation</t>
  </si>
  <si>
    <t>nombre de clients ayant leur lieu d'établissement en Belgique</t>
  </si>
  <si>
    <t>nombre de clients ayant leur lieu d'établissement dans l'Union européenne</t>
  </si>
  <si>
    <t>nombre de clients ayant leur lieu d'établissement en dehors de l'Union européenne</t>
  </si>
  <si>
    <t>Structure</t>
  </si>
  <si>
    <t>Nombre de clients dont le capital est détenu par des actionnaires apparents ("nominee shareholders") ?</t>
  </si>
  <si>
    <t>Nombre de clients dont la structure de propriété paraît inhabituelle ou exagérément complexe ?</t>
  </si>
  <si>
    <t xml:space="preserve">nombre de personnes morales sans personnalité juridique (trust, …) </t>
  </si>
  <si>
    <t>nombre d'organismes à but non lucratif (asbl, …)</t>
  </si>
  <si>
    <t>nombre de clients qualifié de PPE belge</t>
  </si>
  <si>
    <t>nombre de clients qualifié de PPE étranger UE</t>
  </si>
  <si>
    <t>nombre de clients qualifié de PPE étranger hors UE</t>
  </si>
  <si>
    <t xml:space="preserve">Activité </t>
  </si>
  <si>
    <t>Nombre de  clients actifs dans le secteurs de luxe (or, bijoux, métaux précieux, antiquité, œuvre d'art …)</t>
  </si>
  <si>
    <t>Nombre de clients actifs dans le secteur des véhicules d'occasion</t>
  </si>
  <si>
    <t>Nombre de clients actifs dans le secteur de l'horeca</t>
  </si>
  <si>
    <t>Nombre de clients actifs dans les secteurs "night et phone shop", tabac et entrepôts fiscaux</t>
  </si>
  <si>
    <t>Nombre de clients actifs dans la construction ou agent immobilier</t>
  </si>
  <si>
    <t>Nombre de clients actifs dans le secteur diamantaire</t>
  </si>
  <si>
    <t>Nombre de clients actifs dans le secteur Fintech, passeur de fonds, banque privée, bureau de change</t>
  </si>
  <si>
    <t>Nombre de clients dont l'activité nécessite baucoups de cash</t>
  </si>
  <si>
    <t>Répartition chiffrée du cabinet</t>
  </si>
  <si>
    <t xml:space="preserve">Nombre </t>
  </si>
  <si>
    <t>%</t>
  </si>
  <si>
    <t>Cabinet</t>
  </si>
  <si>
    <t>Nombre de bureaux/succursales :</t>
  </si>
  <si>
    <t>en Belgique</t>
  </si>
  <si>
    <t>Dans l'UE</t>
  </si>
  <si>
    <t>Hors UE</t>
  </si>
  <si>
    <t>Activité</t>
  </si>
  <si>
    <t>Nombre de mandats de commissaire</t>
  </si>
  <si>
    <t>Nombre de missions spéciales</t>
  </si>
  <si>
    <t>Nombre de mission de comptabilité</t>
  </si>
  <si>
    <t>Nombre de mission de fiscalité</t>
  </si>
  <si>
    <t>Canaux  distribution</t>
  </si>
  <si>
    <t>Nombre de  clients apportés par un tiers introducteur soumis à une supervision efficace d’un point de vue AML ?</t>
  </si>
  <si>
    <t xml:space="preserve">Nombre de  clients apportés par un tiers introducteur situé dans une juridiction présentant une risque BC/FT élevé ? </t>
  </si>
  <si>
    <t>Ce qui peut contribuer à augmenter le risque</t>
  </si>
  <si>
    <t>Pertinence</t>
  </si>
  <si>
    <t>Ce qui peut contribuer à diminuer le risque</t>
  </si>
  <si>
    <t>Pertinent</t>
  </si>
  <si>
    <t>Non pertinent</t>
  </si>
  <si>
    <t>Autres facteurs de risque (propre à votre organisation):</t>
  </si>
  <si>
    <t>Combinaisons</t>
  </si>
  <si>
    <t>Niveau de risque</t>
  </si>
  <si>
    <t>Justification</t>
  </si>
  <si>
    <t>nombre</t>
  </si>
  <si>
    <t>faible</t>
  </si>
  <si>
    <t>standard</t>
  </si>
  <si>
    <t>élévé</t>
  </si>
  <si>
    <t>non évalué</t>
  </si>
  <si>
    <t>justification</t>
  </si>
  <si>
    <t>Faible</t>
  </si>
  <si>
    <t>non pert</t>
  </si>
  <si>
    <t>Votre activité (en ce compris celle des intermédiaires ou des apporteurs de clients auxquels vous faites appel) est limitée au territoire de la Belgique ou d’un un pays tiers à risque moins élevé de BC/FT (cf. les facteurs de risques géographiques repris sous le point 1 supra)</t>
  </si>
  <si>
    <t>III. Définition des situations et classement dans des catégories de risque</t>
  </si>
  <si>
    <t>Catégorie 1</t>
  </si>
  <si>
    <t>Catégorie 2</t>
  </si>
  <si>
    <t>Catégorie 3</t>
  </si>
  <si>
    <t>Niveau de risque FAIBLE</t>
  </si>
  <si>
    <t>Niveau de risque STANDARD</t>
  </si>
  <si>
    <t>Niveau de risque ÉLEVÉ</t>
  </si>
  <si>
    <t>Situations</t>
  </si>
  <si>
    <t>Client</t>
  </si>
  <si>
    <t>Produit/   opération</t>
  </si>
  <si>
    <t>Pays/Zone géographique</t>
  </si>
  <si>
    <t>Canal de distribution</t>
  </si>
  <si>
    <t>élevé</t>
  </si>
  <si>
    <t>justif ?</t>
  </si>
  <si>
    <t>Approuvé le : ../../…. par :</t>
  </si>
  <si>
    <t>Mise à jour le : ../../…. par :</t>
  </si>
  <si>
    <t>Réalisé le : ../../…. par :</t>
  </si>
  <si>
    <t>Honoraires anormalement élevés pour le type de mission demandée</t>
  </si>
  <si>
    <t>Bénéficiaire effectif
la personne telle que définie à l’article 4,27° de la loi du 18 septembre 2017.
Pour plus de précisions, veuillez consulter le commentaire de l'article 23 de l’exposé des motifs de la loi du 18 septembre 2017 (pages 99 et suivantes).</t>
  </si>
  <si>
    <t>PPE
PPE = personne politiquement exposée :
La personne telle que définie à l’article 4,28° de la loi du 18 septembre 2017 : "une personne physique qui occupe ou a occupé une fonction publique importante et, notamment :
a) les chefs d’Etat, les chefs de gouvernement, les ministres et les secrétaires d’Etat;
b) les parlementaires ou les membres d’organes législatifs similaires;
c) les membres des organes dirigeants des partis politiques;
d) les membres des cours suprêmes, des cours constitutionnelles ou d’autres hautes juridictions, y compris administratives, dont les décisions ne sont pas susceptibles de recours, sauf circonstances exceptionnelles;
e) les membres des cours des comptes ou des conseils ou directoires des banques centrales;
f) les ambassadeurs, les consuls, les chargés d’affaires et les officiers supérieurs des forces armées;
g) les membres des organes d’administration, de direction ou de surveillance des entreprises publiques;
h) les directeurs, les directeurs adjoints et les membres du conseil d’une organisation internationale, ou les personnes qui occupent une position équivalente en son sein".
L'article 4,29° de la loi du 18 septembre 2017 définit ce qu'il y a lieu d'entendre par "membre de la famille" et l'article 4,30° définiti ce qu'il y a lieu d'entendre par "personnes connues pour être étroitement associées".
Pour plus de précisions, veuillez consulter l’exposé des motifs (pages 147 et suivantes).</t>
  </si>
  <si>
    <t>Le Cabinet a-t-il des clients exerçant dans le secteur des jeux d’argent et de hasard ?</t>
  </si>
  <si>
    <t>Le Cabinet a-t-il des relations d’affaires ou opérations qui n’impliquent pas la présence physique des parties et qui ne sont pas assorties de certaines garanties telles qu’une signature électronique?</t>
  </si>
  <si>
    <t>Le Cabinet peut-il recevoir des paiements  de tiers inconnus ou non associés?</t>
  </si>
  <si>
    <t>Est-ce que les caractéristiques des canaux de distribution les rendent vulnérables (entre autres en matière de LBC) ?</t>
  </si>
  <si>
    <t>I. Identification des facteurs de risque concernant les caractéristiques clients, mandataires et bénéficaires effectifs</t>
  </si>
  <si>
    <t>I. Identification des facteurs de risque concernant les services/opérations</t>
  </si>
  <si>
    <r>
      <t xml:space="preserve">II. </t>
    </r>
    <r>
      <rPr>
        <b/>
        <sz val="12"/>
        <color theme="4" tint="-0.499984740745262"/>
        <rFont val="Calibri"/>
        <family val="2"/>
      </rPr>
      <t>Evaluation des risques identifiés</t>
    </r>
    <r>
      <rPr>
        <b/>
        <sz val="12"/>
        <color theme="4" tint="-0.499984740745262"/>
        <rFont val="Calibri"/>
        <family val="2"/>
        <scheme val="minor"/>
      </rPr>
      <t xml:space="preserve"> concernant les caractéristiques clients, mandataires et bénéficaires effectifs</t>
    </r>
  </si>
  <si>
    <r>
      <t xml:space="preserve">II. </t>
    </r>
    <r>
      <rPr>
        <b/>
        <sz val="12"/>
        <color theme="4" tint="-0.499984740745262"/>
        <rFont val="Calibri"/>
        <family val="2"/>
      </rPr>
      <t>Evaluation des risques identifiés</t>
    </r>
    <r>
      <rPr>
        <b/>
        <sz val="12"/>
        <color theme="4" tint="-0.499984740745262"/>
        <rFont val="Calibri"/>
        <family val="2"/>
        <scheme val="minor"/>
      </rPr>
      <t xml:space="preserve"> concernant les services/opérations</t>
    </r>
  </si>
  <si>
    <r>
      <t xml:space="preserve">II. </t>
    </r>
    <r>
      <rPr>
        <b/>
        <sz val="12"/>
        <color theme="4" tint="-0.499984740745262"/>
        <rFont val="Calibri"/>
        <family val="2"/>
      </rPr>
      <t>Evaluation des risques identifiés</t>
    </r>
    <r>
      <rPr>
        <b/>
        <sz val="12"/>
        <color theme="4" tint="-0.499984740745262"/>
        <rFont val="Calibri"/>
        <family val="2"/>
        <scheme val="minor"/>
      </rPr>
      <t xml:space="preserve"> concernant les zones géographiques concernées par mon activité</t>
    </r>
  </si>
  <si>
    <t>I. Identification des facteurs de risque concernant les zones géographiques concernées par mon activité</t>
  </si>
  <si>
    <t>I. Identification des facteurs de risque concernant les canaux de distributions</t>
  </si>
  <si>
    <r>
      <t xml:space="preserve">II. </t>
    </r>
    <r>
      <rPr>
        <b/>
        <sz val="12"/>
        <color theme="4" tint="-0.499984740745262"/>
        <rFont val="Calibri"/>
        <family val="2"/>
      </rPr>
      <t>Evaluation des risques identifiés</t>
    </r>
    <r>
      <rPr>
        <b/>
        <sz val="12"/>
        <color theme="4" tint="-0.499984740745262"/>
        <rFont val="Calibri"/>
        <family val="2"/>
        <scheme val="minor"/>
      </rPr>
      <t xml:space="preserve"> concernant les canaux de distributions</t>
    </r>
  </si>
  <si>
    <t>Mon évaluation globale des risques</t>
  </si>
  <si>
    <t>Le Cabinet exerce-t-il des activités dans pays identifiés par des sources crédibles, telles que des évaluations mutuelles, des rapports d’évaluation détaillée ou des rapports de suivi publiés, comme n’étant pas dotés de systèmes efficaces de lutte contre le BC/FT / sans préjudice de l’article 38?</t>
  </si>
  <si>
    <t>Le Cabinet exerce-t-il des activités  dans des pays identifiés par des sources crédibles comme présentant des niveaux significatifs de corruption ou d’autre activité criminelle?</t>
  </si>
  <si>
    <t>Le Cabinet exerce-t-il des activités  dans des pays faisant l’objet de sanctions, d’embargos ou d’autres mesures similaires imposés, par exemple, par l’Union européenne ou par les Nations unies?</t>
  </si>
  <si>
    <t>Le Cabinet exerce-t-il des activités  dans des pays qui financent ou soutiennent des activités terroristes ou sur le territoire desquels opèrent des organisations terroristes désignées?</t>
  </si>
  <si>
    <t>Le cabinet compte-t-il un nombre significatif de non-résidents parmi sa clientèle ?</t>
  </si>
  <si>
    <t xml:space="preserve">Le tiers introducteur se situe-t-il dans une juridiction présentant une risque BC/FT élevé ? </t>
  </si>
  <si>
    <t>Le cabinet a-t-il recours à un nouveau mode de distribution pour des services nouveaux ou préexistants, en ce compris, le cas échéant, le recours à des technologies nouvelles ou en cours de développement ?</t>
  </si>
  <si>
    <t>Le cabinet a-t-il des clients correspondant aux critères de risques mentionnés dans les conclusions du rapport du Gafi (par exemple actif dans les secteurs d'achat/vente de chevaux, paris sportifs, achat/vente d’hormones, crowdfunding, courtier en monnaie virtuelle ou ASBL club de football) ?</t>
  </si>
  <si>
    <t>Le Cabinet fournit-il des services ou transactions susceptibles de favoriser l’anonymat?</t>
  </si>
  <si>
    <t>Standard</t>
  </si>
  <si>
    <t>Elevé</t>
  </si>
  <si>
    <t>Oui</t>
  </si>
  <si>
    <t>Retour à l'analyse globale des risques</t>
  </si>
  <si>
    <t>Réponses</t>
  </si>
  <si>
    <t>Nombre de facteurs de risque</t>
  </si>
  <si>
    <t>Caractéristiques des clients, mandataires et bénéficiaires effectifs</t>
  </si>
  <si>
    <t>Caractéristiques des services/opérations</t>
  </si>
  <si>
    <t>Pays ou zones géographiques concernées par mon activité</t>
  </si>
  <si>
    <t>Mes canaux de distribution</t>
  </si>
  <si>
    <t>Nombre de facteurs de risque spécifiques pour votre cabinet</t>
  </si>
  <si>
    <t>Incomplet</t>
  </si>
  <si>
    <t>Risques cabinet</t>
  </si>
  <si>
    <t>Risques généraux</t>
  </si>
  <si>
    <t>Nbre de facteurs de risque</t>
  </si>
  <si>
    <t>Nbre de risque pour votre cabinet</t>
  </si>
  <si>
    <t>Nbre incorrects/non remplis</t>
  </si>
  <si>
    <t>Nbre complètement remplis</t>
  </si>
  <si>
    <t>nombre de facteurs de risque "évalué"</t>
  </si>
  <si>
    <t>nombre de facteurs de risque  "non évalué"</t>
  </si>
  <si>
    <t>Facteurs augmentant le risque</t>
  </si>
  <si>
    <t>I. Identification des facteurs de risque
Vous identifiez les risques de BC/FT auxquels vous êtes exposés, tenant compte de votre activité. 
Pour ce faire, les tableaux ci-dessous regroupent, par catégorie de risque (clientèles, produits/opérations, pays/zones géographiques et canaux de distribution) une liste de facteurs de risque qui sont susceptibles de contribuer à augmenter ou diminuer votre niveau de risque de BC/FT. Dans chaque tableau, vous indiquez les facteurs de risques qui sont Pertinents pour votre activité. La liste des facteurs de risque n'est pas exhaustive. Il s'indique donc de compléter chaque tableau avec les facteurs de risque qui sont Pertinents pour votre activité et qui ne seraient pas repris dans ces tableaux.
II. Evaluation des facteurs de risque identifiés
Dans chaque tableau prévu pour l’évaluation des risques identifiés associés aux catégories de risque (clients, produits/opérations, pays/zones géographiques, et canaux de distribution), vous regroupez différents facteurs de risques dont la combinaison correspond à votre activité.
Vous associez ensuite à chacune des situations un niveau de risque (exemple : faible, standard, élevé). 
Vous tenez au moins compte des variables visées à l’annexe I de la loi du 18 septembre 2017 (la finalité de la relation d'affaire, le volume des opérations effectuées et  la régularité ou la durée de la relation d'affaires). Vous prenez également en compte tout autre élément susceptible d’influencer votre évaluation. Vous justifiez ensuite votre appréciation du niveau de risque associé à chaque situation dans la colonne « justification ».</t>
  </si>
  <si>
    <t>Facteurs diminuant le risque</t>
  </si>
  <si>
    <t>Evaluation des risques</t>
  </si>
  <si>
    <t>Nombre de combinaison identifiées</t>
  </si>
  <si>
    <t>nombre de combinaisons pour lesquelles le niveau de risque est justifié</t>
  </si>
  <si>
    <t>nombre de combinaisons pour lesquelles le niveau de risque n'est pas justifié</t>
  </si>
  <si>
    <t>nombre de combinaisons pour lesquelles le niveau de risque est évalué</t>
  </si>
  <si>
    <t>nombre de combinaisons pour lesquelles le niveau de risque n'est pas évalué</t>
  </si>
  <si>
    <t xml:space="preserve">Synthèse des facteurs de risque </t>
  </si>
  <si>
    <t>DASHBOARD "MON EVALUATION GLOBALE DES RISQUES"</t>
  </si>
  <si>
    <t>Synthèse des risques par catégorie</t>
  </si>
  <si>
    <t>Facteur augmentant le risque</t>
  </si>
  <si>
    <t>Facteur diminuant le risque</t>
  </si>
  <si>
    <t>1. Caractéristiques des clients, mandataires et bénéficiaires effectifs</t>
  </si>
  <si>
    <t>Le Cabinet a-t-il des relations d’affaires se déroulant dans des circonstances inhabituelles  (exemple : distance géographique inexpliquée) ?</t>
  </si>
  <si>
    <t>Le Cabinet a-t-il comme clients des banques privées ?</t>
  </si>
  <si>
    <t>Définition/ explication de certains termes                                                                                                                                                                                                                                                                                                                     (Les termes utilisés dans ce tableur qui ne sont pas spécifiquement définis  ci-dessous, le sont dans la loi du 18 septembre 2017)</t>
  </si>
  <si>
    <t>Le cabinet a-t-il des clients (en ce compris le mandataire et ses UBO) ayant ses principales activités en Belgique ou dans un des Etats membres de l’EEE ?</t>
  </si>
  <si>
    <t>Le cabinet a-t-il des clients/personne morale qui constituent un établissement de crédit ou établissement financier soumis aux obligations de lutte contre le BC/FT et qui fait l'objet d'une surveillance conforme à la directive (UE) 2015/849 ?
- une administration ou entreprise publique d'un pays ou territoire de l'EEE</t>
  </si>
  <si>
    <t>Le cabinet a-t-il des clients/personnes morales qui constituent une administration ou entreprise publique d'un pays ou territoire de l'EEE ?</t>
  </si>
  <si>
    <t xml:space="preserve">Le cabinet a-t-il des clients/personne morale qui sont cotée sur un marché réglementé et soumise à des obligations d'information comportant l'obligation d'assurer une transparence suffisante des bénéficiaires effectifs, ou une filiale détenue majoritairement par cette société ?
</t>
  </si>
  <si>
    <t>Le Cabinet a-t-il comme clients des sociétés dont la structure de propriété paraît inhabituelle ou exagérément complexe au regard de la nature de leurs activités ?</t>
  </si>
  <si>
    <t>Le Cabinet a-t-il des clients dont les activités  nécessitent beaucoup  d’espèces ?</t>
  </si>
  <si>
    <t>Le Cabinet a-t-il comme  clients des sociétés dont le capital est détenu par des actionnaires apparents ("nominee shareholders") ou représenté par des actions au porteur ?</t>
  </si>
  <si>
    <t>Le Cabinet a-t-il comme clients des personnes morales ou constructions juridiques qui sont des structures de détention d’actifs  personnels ?</t>
  </si>
  <si>
    <t xml:space="preserve">Paradis fiscal
Un Etat à fiscalité inexistante ou peu élevée au sens de l'article 39 de la loi du 18 septembre 2017, c'est -à-dire une Etat figurant sur la liste visée à l'article 179 de l’arrêté royal d’exécution du CIR tel que modifié la dernière fois par l'arrêté royal du 01/03/2016 (http://www.etaamb.be/fr/arrete-royal-du-01-mars-2016_n2016003097.html) </t>
  </si>
  <si>
    <t xml:space="preserve">Le cabinet a-t-il des clients exerçant dans la distribution de détail (night/phone shops, tabac, entrepôts fiscaux) ? </t>
  </si>
  <si>
    <t>Le Cabinet a-t-il des clients exerçant en tant qu'agent immobilier ou entreprise de construction ?</t>
  </si>
  <si>
    <t>Le Cabinet a-t-il des clients ASBL ?</t>
  </si>
  <si>
    <t>Apport en nature et quasi apport</t>
  </si>
  <si>
    <t xml:space="preserve">Liquidation </t>
  </si>
  <si>
    <t xml:space="preserve">Missions contractuelles exercées en l'absence de référentiel applicable (tels que ISA, ISAE, ISRE, normes IRE, …) </t>
  </si>
  <si>
    <t>Le cabinet exerce-t-il des activités dans des pays à risque du point de vue de la prévention du blanchiment (étant entendu comme pays/zones faisant face à une certaine instabilité politique/sécuritaire, ouvrant des potentialités de détournement plus large que dans des situations géopolitiques permettant la mobilisation des moyens sur le contrôle et la surveillance)?</t>
  </si>
  <si>
    <t>Le cabinet a-t-il recours à un intermédiaire pour lequel des indices permettent de douter que cette personne intermédiaire se conforme suffisamment à la législation ou à la réglementation AML ?</t>
  </si>
  <si>
    <t>La relation d'affaire est nouée sans la présence physique des parties (à distance en ligne, par téléphone, par voie postale …) sans être assortie de garanties adéquates telles que , par exemple, une signature électronique, des vérifications pour lutter contre la fraude liée à l'usurpation d'identité ?</t>
  </si>
  <si>
    <t>Nombre de  clients actifs dans le secteur des jeux d'argent et de hasard</t>
  </si>
  <si>
    <t>Le cabinet a-t-il des clients dans le secteur de luxe (or, bijoux, métaux précieux, antiquité, œuvre d'art) ?</t>
  </si>
  <si>
    <t>Le cabinet a-t-il des clients actifs dans le secteur des véhicules d'occasion ?</t>
  </si>
  <si>
    <t>Le cabinet a-t-il des clients actifs dans le secteur de l'HORECA ?</t>
  </si>
  <si>
    <t>Le cabinet a-t-il des clients actifs dans le secteur diamantaire ?</t>
  </si>
  <si>
    <t xml:space="preserve">       dont mission de liquidation en seul acte</t>
  </si>
  <si>
    <t xml:space="preserve">       dont mission d'augmentation de capital par apport en nature</t>
  </si>
  <si>
    <t xml:space="preserve">Nombre de mission "autres" en l'absence de référentiel applicable (tels que ISA, ISAE, ISRE, normes IRE, …) </t>
  </si>
  <si>
    <t>Nombre de situations identifiées</t>
  </si>
  <si>
    <t>Evaluation du risque justifiée</t>
  </si>
  <si>
    <t>Evaluation du risque non justifiée</t>
  </si>
  <si>
    <t>III Définition des situations et classement des catégories de risque</t>
  </si>
  <si>
    <t>Situation</t>
  </si>
  <si>
    <t>Impact sur l'analyse individuelle</t>
  </si>
  <si>
    <t>Mesure à adopter</t>
  </si>
  <si>
    <r>
      <t>nombre de clients ayant leur lieu d'établissement</t>
    </r>
    <r>
      <rPr>
        <u/>
        <sz val="11"/>
        <color rgb="FF002060"/>
        <rFont val="Calibri"/>
        <family val="2"/>
        <scheme val="minor"/>
      </rPr>
      <t xml:space="preserve"> </t>
    </r>
    <r>
      <rPr>
        <b/>
        <u/>
        <sz val="11"/>
        <color rgb="FF002060"/>
        <rFont val="Calibri"/>
        <family val="2"/>
        <scheme val="minor"/>
      </rPr>
      <t>dans un pays tiers à haut risque</t>
    </r>
    <r>
      <rPr>
        <sz val="11"/>
        <color rgb="FF002060"/>
        <rFont val="Calibri"/>
        <family val="2"/>
        <scheme val="minor"/>
      </rPr>
      <t xml:space="preserve"> </t>
    </r>
  </si>
  <si>
    <r>
      <t xml:space="preserve">nombre de clients ayant leur lieu d'établissement dans un pays faisant l’objet </t>
    </r>
    <r>
      <rPr>
        <b/>
        <u/>
        <sz val="11"/>
        <color rgb="FF002060"/>
        <rFont val="Calibri"/>
        <family val="2"/>
        <scheme val="minor"/>
      </rPr>
      <t>de sanctions, d’embargos ou d’autres mesures similaires</t>
    </r>
    <r>
      <rPr>
        <sz val="11"/>
        <color rgb="FF002060"/>
        <rFont val="Calibri"/>
        <family val="2"/>
        <scheme val="minor"/>
      </rPr>
      <t xml:space="preserve"> imposés, par exemple, par l’Union européenne ou par les Nations unies,</t>
    </r>
  </si>
  <si>
    <r>
      <t xml:space="preserve">nombre de clients ayant leur lieu d'établissement dans un pays tiers identifiés </t>
    </r>
    <r>
      <rPr>
        <b/>
        <sz val="11"/>
        <color rgb="FF002060"/>
        <rFont val="Calibri"/>
        <family val="2"/>
        <scheme val="minor"/>
      </rPr>
      <t xml:space="preserve">comme étant un </t>
    </r>
    <r>
      <rPr>
        <b/>
        <u/>
        <sz val="11"/>
        <color rgb="FF002060"/>
        <rFont val="Calibri"/>
        <family val="2"/>
        <scheme val="minor"/>
      </rPr>
      <t xml:space="preserve">"paradis fiscal" </t>
    </r>
  </si>
  <si>
    <t>Services pour lesquels les risques de BC/FT sont contrôlés également par d'autres entités assujetties soumises aux obligations de la LAB ? (mission partagée avec un notaire..)</t>
  </si>
  <si>
    <t>Le tiers introducteur est-il d’une personne réglementée, soumise à une supervision efficace en matière d'AML et pour lequel le cabinet s'est assuré que le tiers introducteur applique des mesures de vigilance à l'égard des clients qui sont proportionnées et conformes à la loi ?</t>
  </si>
  <si>
    <t>Nombre de clients étant des constructions juridiques qui sont des structures de détention d’actifs  personnels ?</t>
  </si>
  <si>
    <r>
      <t xml:space="preserve">III. Définition des catégories de risque 
Vous définissez les situations auxquelles </t>
    </r>
    <r>
      <rPr>
        <b/>
        <u/>
        <sz val="13"/>
        <rFont val="Calibri"/>
        <family val="2"/>
        <scheme val="minor"/>
      </rPr>
      <t xml:space="preserve">vous êtes le plus souvent confronté </t>
    </r>
    <r>
      <rPr>
        <sz val="13"/>
        <rFont val="Calibri"/>
        <family val="2"/>
        <scheme val="minor"/>
      </rPr>
      <t xml:space="preserve">dans le cadre de votre activité en associant différentes combinaisons que vous avez établies dans les tableaux ci-dessus.
Vous attribuez ensuite un niveau de risque à chacune des situations que vous avez définies. Pour ce faire, vous pouvez décider d’attribuer plus de poids à certains facteurs de risques que vous estimez particulièrement Pertinents, ou, à l’inverse, de sous-pondérer certains facteurs de risques que vous estimeriez moins importants. Vous regroupez ensuite les situations qui appellent des mesures de vigilance identiques au sein d’une même catégorie de risque que vous définissez. 
Attention : certains facteurs de risque impliquent à eux seuls de classer une situation dans une catégorie de risque à laquelle est associé un niveau de risque élevé, notamment les cas nécessitant l’application de mesures de vigilance accrue visés au Titre 3, Chapitre 2 de la loi du 18 septembre 2017 (ex : clients établis dans des pays tiers à haut risque, opérations ayant un lien avec un  « paradis fiscal », opérations effectuées avec des PPE, des membres de leur famille ou des personnes connues pour y être étroitement associées).  
Attention : Le tableau ci-dessous propose à titre d'exemple 3 catégories auxquelles correspondent des niveaux de risques différents (faible, standard et élevé). Le nombre de catégories devrait dépendre de votre taille et de la nature de vos activités, étant entendu qu'au minimum deux catégories devraient être créées : l'une regroupant les situations présentant des risques standards, l'autre celles présentant des risques élevés. </t>
    </r>
  </si>
  <si>
    <t xml:space="preserve">Impact sur l'évaluation individuelle des risques "clients" et mesures à adopter </t>
  </si>
  <si>
    <t xml:space="preserve">L'évaluation individuelle des risques est une obligation distincte et complémentaire à l'évaluation globale des risques.  L'évaluation individuelle doit tenir compte de l'évaluation globale des risques. Le présent tableau est une aide facultative pour tenir compte des résultats de l'évaluation globale des risques lorsque vous procéderez à la définition de l'évaluation individuelle des risques. </t>
  </si>
  <si>
    <t>Augmentation de capital par apport en nature</t>
  </si>
  <si>
    <t>2. Caractéristiques des services/opérations</t>
  </si>
  <si>
    <t>3. Pays ou zones géographiques concernées par mon activité</t>
  </si>
  <si>
    <t>4. Mes canaux de distribution</t>
  </si>
  <si>
    <t xml:space="preserve">Nombre de clients actifs dans les secteurs d'achat/vente de chevaux, paris sportifs, achat/vente d’hormones, crowdfunding, courtier en monnaie virtuelle ou ASBL club de football (conclusions du rapport 2019 du GAFI) </t>
  </si>
  <si>
    <t xml:space="preserve">Le cabinet a-t-il des clients qui sont des structures sans personnalité juridique, tels que des trusts, des fiducies, des associations de fait, des sociétés simples, … ? </t>
  </si>
  <si>
    <t>Le cabinet a-t-il des clients actifs dans le secteur Fintech, des passeurs de fonds, de la banque privée, des bureau de change ?</t>
  </si>
  <si>
    <t>le Cabinet développe-t-il des nouveaux services et des nouvelles pratiques commerciales, notamment des nouveaux mécanismes de distribution, et utilise-t-il des technologies nouvelles ou en cours de développement pour des services nouveaux ou  préexistants?</t>
  </si>
  <si>
    <t xml:space="preserve">       dont missions d'apport en nature/quasi apport (immoblier ou C/C (compte courant))</t>
  </si>
  <si>
    <t>Le cabinet a-t-il des clients (en ce compris les mandataires et UBO) ayant des liens avec un pays tiers à haut risque ?</t>
  </si>
  <si>
    <t>Le cabinet a-t-il des clients (en ce compris les mandataires et UBO) ayant un lien avec un pays faisant l’objet de sanctions, d’embargos ou d’autres mesures similaires imposés, par exemple, par l’Union européenne ou par les Nations unies ?</t>
  </si>
  <si>
    <t>Le cabinet a-t-il des clients (en ce compris les mandataires et UBO) ayant un lien avec un pays identifié comme étant un "paradis fiscal" ?</t>
  </si>
  <si>
    <t>Le cabinet a-t-il des clients (en ce compris les mandataires et UBO) étant PPE, un membre de la famille d'une PPE ou une personne connue pour être étroitement associée à une PPE ?</t>
  </si>
  <si>
    <t>CA (Chiffre d'affaire)</t>
  </si>
  <si>
    <t>Pays faisant l’objet de sanctions, d’embargos ou d’autres mesures similaires imposés, par exemple, par l’Union européenne ou par les Nations unies
A cet effet, vous pouvez notamment consulter le site internet de la CTIF : http://www.ctif-cfi.be/website/index.php?option=com_content&amp;view=article&amp;id=66&amp;Itemid=89&amp;lang=fr et le site internet du SPF Finances : https://finances.belgium.be/fr/tresorerie/sanctions-financieres. 
Attention toutefois que le Collège ne peut s'assurer du fait que ces sites internet sont à jour.</t>
  </si>
  <si>
    <t xml:space="preserve">Pays tiers à haut risque :
Les pays tiers à haut risque sont définis par l’article 4,9° de la loi du 18 septembre 2017 comme étant les pays tiers (i.e. pays n'étant pas partie à l'Accord sur l'Espace économique européen (art. 4, 8°, de la loi du 18 septembre 2017)) dont les dispositifs en matière de lutte contre le BC/FT sont identifiés par la Commission européenne, conformément à l’article 9 de la Directive 2015/849, comme présentant des carences stratégiques qui font peser une menace significative sur le système financier de l’Union européenne, ou qui présente un risque géographique identifié comme élevé par le Groupe d’action financière, le Comité ministériel de coordination de la lutte contre le blanchiment de capitaux d’origine illicite, le Conseil National de Sécurité ou les entités assujetties. 
Il s’agit en particulier des pays et territoires repris sur la liste du GAFI comme étant des pays et territoires non coopératifs. 
Vous pouvez, à cet effet, notamment consulter le site internet du SPF Finances : https://finances.belgium.be/fr/pays-hauts-risques. 
Attention toutefois que le Collège ne peut s'assurer du fait que ces sites internet sont à jour.
</t>
  </si>
  <si>
    <t xml:space="preserve">Le tableau "Mon évaluation globale des risques" est destiné aux réviseurs d'entreprises. 
Il est conçu pour vous aider à réaliser votre évaluation globale des risques de BC/FT. Ce tableau ne doit pas être utilisé de manière obligatoire. Si vous l'utilisez, il devra, le cas échéant, être adapté tenant compte des spécificités de votre activité. Vous pouvez aussi choisir de réaliser votre évaluation globale des risques selon une autre approche. En toute hypothèse, vous devez être en mesure de démontrer au Collège de Supervision des Réviseurs d'Entreprises, sur la base de documents, que votre approche permet de satisfaire aux obligations de la loi du 18 septembre 2017. </t>
  </si>
  <si>
    <t>Le cabinet  exerce-t-il des activités à l’étranger ? (Des filiales ou des succursales à l’étranger qui peuvent impacter sur le niveau de vulnérabilité de BC) ?</t>
  </si>
  <si>
    <t>4.</t>
  </si>
  <si>
    <t>1.</t>
  </si>
  <si>
    <t>2.</t>
  </si>
  <si>
    <t>3.</t>
  </si>
  <si>
    <t>Justification (obligation de complèter)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</si>
</sst>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u/>
      <sz val="11"/>
      <color theme="1"/>
      <name val="Calibri"/>
      <family val="2"/>
      <scheme val="minor"/>
    </font>
    <font>
      <b/>
      <i/>
      <u/>
      <sz val="11"/>
      <color theme="1"/>
      <name val="Calibri"/>
      <family val="2"/>
      <scheme val="minor"/>
    </font>
    <font>
      <b/>
      <i/>
      <sz val="11"/>
      <name val="Calibri"/>
      <family val="2"/>
      <scheme val="minor"/>
    </font>
    <font>
      <i/>
      <sz val="11"/>
      <color theme="1"/>
      <name val="Calibri"/>
      <family val="2"/>
      <scheme val="minor"/>
    </font>
    <font>
      <b/>
      <sz val="16"/>
      <name val="Calibri"/>
      <family val="2"/>
      <scheme val="minor"/>
    </font>
    <font>
      <b/>
      <sz val="11"/>
      <color rgb="FFFF0000"/>
      <name val="Calibri"/>
      <family val="2"/>
      <scheme val="minor"/>
    </font>
    <font>
      <sz val="11"/>
      <name val="Calibri"/>
      <family val="2"/>
      <scheme val="minor"/>
    </font>
    <font>
      <b/>
      <sz val="24"/>
      <color theme="1"/>
      <name val="Calibri"/>
      <family val="2"/>
      <scheme val="minor"/>
    </font>
    <font>
      <sz val="11"/>
      <color rgb="FF002060"/>
      <name val="Calibri"/>
      <family val="2"/>
      <scheme val="minor"/>
    </font>
    <font>
      <b/>
      <sz val="16"/>
      <color theme="1"/>
      <name val="Calibri"/>
      <family val="2"/>
      <scheme val="minor"/>
    </font>
    <font>
      <b/>
      <sz val="13"/>
      <name val="Calibri"/>
      <family val="2"/>
      <scheme val="minor"/>
    </font>
    <font>
      <b/>
      <sz val="14"/>
      <color rgb="FF002060"/>
      <name val="Calibri"/>
      <family val="2"/>
      <scheme val="minor"/>
    </font>
    <font>
      <sz val="28"/>
      <color theme="1"/>
      <name val="Calibri"/>
      <family val="2"/>
      <scheme val="minor"/>
    </font>
    <font>
      <sz val="10"/>
      <color rgb="FF002060"/>
      <name val="Calibri"/>
      <family val="2"/>
      <scheme val="minor"/>
    </font>
    <font>
      <sz val="12"/>
      <color rgb="FF002060"/>
      <name val="Calibri"/>
      <family val="2"/>
      <scheme val="minor"/>
    </font>
    <font>
      <b/>
      <sz val="10"/>
      <color theme="1"/>
      <name val="Calibri"/>
      <family val="2"/>
      <scheme val="minor"/>
    </font>
    <font>
      <b/>
      <sz val="14"/>
      <name val="Calibri"/>
      <family val="2"/>
      <scheme val="minor"/>
    </font>
    <font>
      <b/>
      <sz val="20"/>
      <color theme="4" tint="-0.499984740745262"/>
      <name val="Calibri"/>
      <family val="2"/>
      <scheme val="minor"/>
    </font>
    <font>
      <b/>
      <i/>
      <sz val="11"/>
      <color rgb="FF002060"/>
      <name val="Calibri"/>
      <family val="2"/>
      <scheme val="minor"/>
    </font>
    <font>
      <b/>
      <i/>
      <sz val="11"/>
      <color rgb="FF0070C0"/>
      <name val="Calibri"/>
      <family val="2"/>
      <scheme val="minor"/>
    </font>
    <font>
      <b/>
      <sz val="20"/>
      <color theme="1"/>
      <name val="Calibri"/>
      <family val="2"/>
      <scheme val="minor"/>
    </font>
    <font>
      <sz val="11"/>
      <color theme="4" tint="-0.499984740745262"/>
      <name val="Calibri"/>
      <family val="2"/>
      <scheme val="minor"/>
    </font>
    <font>
      <b/>
      <sz val="14"/>
      <color theme="4" tint="-0.499984740745262"/>
      <name val="Calibri"/>
      <family val="2"/>
      <scheme val="minor"/>
    </font>
    <font>
      <b/>
      <sz val="11"/>
      <name val="Calibri"/>
      <family val="2"/>
      <scheme val="minor"/>
    </font>
    <font>
      <b/>
      <sz val="13"/>
      <color rgb="FF002060"/>
      <name val="Calibri"/>
      <family val="2"/>
      <scheme val="minor"/>
    </font>
    <font>
      <b/>
      <i/>
      <sz val="11"/>
      <color theme="4" tint="-0.249977111117893"/>
      <name val="Calibri"/>
      <family val="2"/>
      <scheme val="minor"/>
    </font>
    <font>
      <b/>
      <sz val="18"/>
      <name val="Calibri"/>
      <family val="2"/>
      <scheme val="minor"/>
    </font>
    <font>
      <b/>
      <sz val="12"/>
      <color theme="4" tint="-0.499984740745262"/>
      <name val="Calibri"/>
      <family val="2"/>
      <scheme val="minor"/>
    </font>
    <font>
      <b/>
      <sz val="12"/>
      <color theme="4" tint="-0.499984740745262"/>
      <name val="Calibri"/>
      <family val="2"/>
    </font>
    <font>
      <b/>
      <sz val="12"/>
      <color rgb="FF002060"/>
      <name val="Calibri"/>
      <family val="2"/>
      <scheme val="minor"/>
    </font>
    <font>
      <b/>
      <sz val="11"/>
      <color theme="4" tint="-0.499984740745262"/>
      <name val="Calibri"/>
      <family val="2"/>
      <scheme val="minor"/>
    </font>
    <font>
      <sz val="13"/>
      <name val="Calibri"/>
      <family val="2"/>
      <scheme val="minor"/>
    </font>
    <font>
      <sz val="10"/>
      <name val="Arial"/>
      <family val="2"/>
    </font>
    <font>
      <b/>
      <sz val="20"/>
      <name val="Calibri"/>
      <family val="2"/>
      <scheme val="minor"/>
    </font>
    <font>
      <sz val="10"/>
      <color theme="1"/>
      <name val="Calibri"/>
      <family val="2"/>
      <scheme val="minor"/>
    </font>
    <font>
      <b/>
      <sz val="11"/>
      <color rgb="FF002060"/>
      <name val="Calibri"/>
      <family val="2"/>
      <scheme val="minor"/>
    </font>
    <font>
      <u/>
      <sz val="11"/>
      <color rgb="FF002060"/>
      <name val="Calibri"/>
      <family val="2"/>
      <scheme val="minor"/>
    </font>
    <font>
      <b/>
      <u/>
      <sz val="11"/>
      <color rgb="FF002060"/>
      <name val="Calibri"/>
      <family val="2"/>
      <scheme val="minor"/>
    </font>
    <font>
      <b/>
      <u/>
      <sz val="13"/>
      <name val="Calibri"/>
      <family val="2"/>
      <scheme val="minor"/>
    </font>
    <font>
      <sz val="12"/>
      <name val="Calibri"/>
      <family val="2"/>
      <scheme val="minor"/>
    </font>
    <font>
      <sz val="14"/>
      <name val="Calibri"/>
      <family val="2"/>
      <scheme val="minor"/>
    </font>
    <font>
      <sz val="11"/>
      <color rgb="FF231F20"/>
      <name val="Calibri"/>
      <family val="2"/>
      <scheme val="minor"/>
    </font>
    <font>
      <sz val="11"/>
      <color theme="0"/>
      <name val="Calibri"/>
      <family val="2"/>
      <scheme val="minor"/>
    </font>
    <font>
      <b/>
      <sz val="20"/>
      <color theme="0"/>
      <name val="Calibri"/>
      <family val="2"/>
      <scheme val="minor"/>
    </font>
    <font>
      <u/>
      <sz val="11"/>
      <color theme="0"/>
      <name val="Calibri"/>
      <family val="2"/>
      <scheme val="minor"/>
    </font>
    <font>
      <sz val="9"/>
      <color theme="0"/>
      <name val="Calibri"/>
      <family val="2"/>
      <scheme val="minor"/>
    </font>
    <font>
      <b/>
      <sz val="14"/>
      <color theme="0"/>
      <name val="Calibri"/>
      <family val="2"/>
      <scheme val="minor"/>
    </font>
  </fonts>
  <fills count="16">
    <fill>
      <patternFill patternType="none"/>
    </fill>
    <fill>
      <patternFill patternType="gray125"/>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0.3499862666707357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right/>
      <top style="double">
        <color indexed="64"/>
      </top>
      <bottom style="thin">
        <color indexed="64"/>
      </bottom>
      <diagonal/>
    </border>
    <border>
      <left style="thin">
        <color indexed="64"/>
      </left>
      <right style="double">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bottom style="double">
        <color indexed="64"/>
      </bottom>
      <diagonal/>
    </border>
  </borders>
  <cellStyleXfs count="3">
    <xf numFmtId="0" fontId="0" fillId="0" borderId="0"/>
    <xf numFmtId="9" fontId="5" fillId="0" borderId="0" applyFont="0" applyFill="0" applyBorder="0" applyAlignment="0" applyProtection="0"/>
    <xf numFmtId="0" fontId="7" fillId="0" borderId="0" applyNumberFormat="0" applyFill="0" applyBorder="0" applyAlignment="0" applyProtection="0"/>
  </cellStyleXfs>
  <cellXfs count="366">
    <xf numFmtId="0" fontId="0" fillId="0" borderId="0" xfId="0"/>
    <xf numFmtId="0" fontId="0" fillId="0" borderId="0" xfId="0" applyAlignment="1">
      <alignment horizontal="right"/>
    </xf>
    <xf numFmtId="0" fontId="1" fillId="0" borderId="1" xfId="0" applyFont="1" applyBorder="1" applyAlignment="1">
      <alignment horizontal="center" vertical="center" wrapText="1"/>
    </xf>
    <xf numFmtId="0" fontId="7" fillId="0" borderId="1" xfId="2" quotePrefix="1" applyBorder="1" applyAlignment="1">
      <alignment horizontal="center" vertical="center" wrapText="1"/>
    </xf>
    <xf numFmtId="0" fontId="3" fillId="0" borderId="0" xfId="0" applyFont="1" applyAlignment="1">
      <alignment horizontal="center"/>
    </xf>
    <xf numFmtId="0" fontId="9" fillId="0" borderId="0" xfId="0" applyFont="1"/>
    <xf numFmtId="0" fontId="4" fillId="0" borderId="0" xfId="0" applyFont="1" applyAlignment="1">
      <alignment horizontal="center"/>
    </xf>
    <xf numFmtId="0" fontId="4" fillId="0" borderId="0" xfId="0" applyFont="1"/>
    <xf numFmtId="0" fontId="8" fillId="0" borderId="0" xfId="0" applyFont="1"/>
    <xf numFmtId="0" fontId="4" fillId="5" borderId="13" xfId="0" applyFont="1" applyFill="1" applyBorder="1" applyAlignment="1">
      <alignment horizontal="center"/>
    </xf>
    <xf numFmtId="0" fontId="10" fillId="5" borderId="13" xfId="0" applyFont="1" applyFill="1" applyBorder="1" applyAlignment="1">
      <alignment horizontal="center"/>
    </xf>
    <xf numFmtId="0" fontId="6" fillId="0" borderId="0" xfId="0" applyFont="1"/>
    <xf numFmtId="0" fontId="3" fillId="6" borderId="13" xfId="0" applyFont="1" applyFill="1" applyBorder="1" applyAlignment="1">
      <alignment horizontal="center"/>
    </xf>
    <xf numFmtId="0" fontId="11" fillId="0" borderId="0" xfId="0" applyFont="1"/>
    <xf numFmtId="0" fontId="3" fillId="0" borderId="0" xfId="0" applyFont="1"/>
    <xf numFmtId="0" fontId="0" fillId="0" borderId="0" xfId="0" applyBorder="1"/>
    <xf numFmtId="164" fontId="0" fillId="0" borderId="0" xfId="1" applyNumberFormat="1" applyFont="1" applyAlignment="1">
      <alignment horizontal="right"/>
    </xf>
    <xf numFmtId="0" fontId="4" fillId="0" borderId="0" xfId="0" applyFont="1" applyAlignment="1">
      <alignment horizontal="right"/>
    </xf>
    <xf numFmtId="0" fontId="13" fillId="0" borderId="0" xfId="0" applyFont="1"/>
    <xf numFmtId="164" fontId="4" fillId="0" borderId="0" xfId="1" applyNumberFormat="1" applyFont="1" applyAlignment="1">
      <alignment horizontal="right"/>
    </xf>
    <xf numFmtId="164" fontId="4" fillId="0" borderId="0" xfId="1" applyNumberFormat="1" applyFont="1" applyFill="1" applyAlignment="1">
      <alignment horizontal="right"/>
    </xf>
    <xf numFmtId="0" fontId="26" fillId="8" borderId="8" xfId="0" applyFont="1" applyFill="1" applyBorder="1" applyAlignment="1" applyProtection="1">
      <alignment horizontal="center" vertical="center" wrapText="1"/>
      <protection locked="0"/>
    </xf>
    <xf numFmtId="0" fontId="0" fillId="0" borderId="1" xfId="0" applyBorder="1" applyAlignment="1">
      <alignment horizontal="left" vertical="top" wrapText="1"/>
    </xf>
    <xf numFmtId="0" fontId="0" fillId="12" borderId="0" xfId="0" applyFill="1"/>
    <xf numFmtId="0" fontId="0" fillId="13" borderId="0" xfId="0" applyFill="1"/>
    <xf numFmtId="0" fontId="4" fillId="0" borderId="1" xfId="0" applyFont="1" applyFill="1" applyBorder="1" applyAlignment="1" applyProtection="1">
      <alignment vertical="center"/>
      <protection locked="0"/>
    </xf>
    <xf numFmtId="0" fontId="26" fillId="8" borderId="34" xfId="0" applyFont="1" applyFill="1" applyBorder="1" applyAlignment="1" applyProtection="1">
      <alignment horizontal="center" vertical="center" wrapText="1"/>
      <protection locked="0"/>
    </xf>
    <xf numFmtId="0" fontId="4" fillId="0" borderId="35" xfId="0" applyFont="1" applyFill="1" applyBorder="1" applyAlignment="1" applyProtection="1">
      <alignment vertical="center"/>
      <protection locked="0"/>
    </xf>
    <xf numFmtId="0" fontId="0" fillId="0" borderId="58" xfId="0" applyFont="1" applyFill="1" applyBorder="1" applyAlignment="1" applyProtection="1">
      <alignment horizontal="left" vertical="top" wrapText="1"/>
      <protection locked="0"/>
    </xf>
    <xf numFmtId="0" fontId="31" fillId="0" borderId="56"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26" fillId="8" borderId="23" xfId="0" applyFont="1" applyFill="1" applyBorder="1" applyAlignment="1" applyProtection="1">
      <alignment horizontal="center" vertical="center" wrapText="1"/>
      <protection locked="0"/>
    </xf>
    <xf numFmtId="0" fontId="0" fillId="0" borderId="58"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24" fillId="8" borderId="4" xfId="0" applyFont="1" applyFill="1" applyBorder="1" applyAlignment="1" applyProtection="1">
      <alignment vertical="top"/>
      <protection locked="0"/>
    </xf>
    <xf numFmtId="0" fontId="24" fillId="8" borderId="56" xfId="0" applyFont="1" applyFill="1" applyBorder="1" applyAlignment="1" applyProtection="1">
      <alignment vertical="top"/>
      <protection locked="0"/>
    </xf>
    <xf numFmtId="0" fontId="0" fillId="14" borderId="0" xfId="0" applyFill="1"/>
    <xf numFmtId="0" fontId="14" fillId="0" borderId="1" xfId="0" applyFont="1" applyBorder="1" applyAlignment="1">
      <alignment horizontal="left" vertical="top" wrapText="1"/>
    </xf>
    <xf numFmtId="0" fontId="0" fillId="4" borderId="58" xfId="0" applyFont="1" applyFill="1" applyBorder="1" applyAlignment="1" applyProtection="1">
      <alignment horizontal="left" vertical="top"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6" fillId="0" borderId="58" xfId="0" applyFont="1" applyFill="1" applyBorder="1" applyAlignment="1" applyProtection="1">
      <alignment horizontal="left" vertical="center" wrapText="1"/>
      <protection locked="0"/>
    </xf>
    <xf numFmtId="0" fontId="14" fillId="0" borderId="0" xfId="0" applyFont="1"/>
    <xf numFmtId="0" fontId="14" fillId="0" borderId="56"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center" vertical="center"/>
      <protection locked="0"/>
    </xf>
    <xf numFmtId="0" fontId="24" fillId="0" borderId="44" xfId="0" applyFont="1" applyFill="1" applyBorder="1" applyAlignment="1" applyProtection="1">
      <alignment horizontal="center" vertical="center"/>
      <protection locked="0"/>
    </xf>
    <xf numFmtId="0" fontId="0" fillId="0" borderId="61" xfId="0" applyFont="1" applyFill="1" applyBorder="1" applyAlignment="1" applyProtection="1">
      <alignment horizontal="left" vertical="top" wrapText="1"/>
      <protection locked="0"/>
    </xf>
    <xf numFmtId="0" fontId="24" fillId="8" borderId="2" xfId="0" applyFont="1" applyFill="1" applyBorder="1" applyAlignment="1" applyProtection="1">
      <alignment horizontal="left" vertical="top"/>
      <protection locked="0"/>
    </xf>
    <xf numFmtId="0" fontId="24" fillId="8" borderId="3" xfId="0" applyFont="1" applyFill="1" applyBorder="1" applyAlignment="1" applyProtection="1">
      <alignment horizontal="left" vertical="top"/>
      <protection locked="0"/>
    </xf>
    <xf numFmtId="0" fontId="24" fillId="8" borderId="51" xfId="0" applyFont="1" applyFill="1" applyBorder="1" applyAlignment="1" applyProtection="1">
      <alignment horizontal="left" vertical="top"/>
      <protection locked="0"/>
    </xf>
    <xf numFmtId="0" fontId="19" fillId="4" borderId="6" xfId="0" applyFont="1" applyFill="1" applyBorder="1" applyAlignment="1" applyProtection="1">
      <alignment horizontal="center" vertical="top" wrapText="1"/>
    </xf>
    <xf numFmtId="0" fontId="19" fillId="4" borderId="71" xfId="0" applyFont="1" applyFill="1" applyBorder="1" applyAlignment="1" applyProtection="1">
      <alignment horizontal="center" vertical="top" wrapText="1"/>
    </xf>
    <xf numFmtId="0" fontId="19" fillId="4" borderId="12" xfId="0" applyFont="1" applyFill="1" applyBorder="1" applyAlignment="1" applyProtection="1">
      <alignment horizontal="center" vertical="top" wrapText="1"/>
    </xf>
    <xf numFmtId="0" fontId="18" fillId="7" borderId="69" xfId="0" applyFont="1" applyFill="1" applyBorder="1" applyAlignment="1" applyProtection="1">
      <alignment horizontal="center" vertical="top" wrapText="1"/>
    </xf>
    <xf numFmtId="0" fontId="19" fillId="6" borderId="41" xfId="0" applyFont="1" applyFill="1" applyBorder="1" applyAlignment="1" applyProtection="1">
      <alignment horizontal="center" vertical="center"/>
    </xf>
    <xf numFmtId="0" fontId="0" fillId="0" borderId="0" xfId="0" applyProtection="1"/>
    <xf numFmtId="0" fontId="15" fillId="7" borderId="0" xfId="0" applyFont="1" applyFill="1" applyBorder="1" applyAlignment="1" applyProtection="1">
      <alignment horizontal="center" vertical="center" textRotation="90"/>
    </xf>
    <xf numFmtId="0" fontId="16" fillId="7" borderId="0" xfId="0" applyFont="1" applyFill="1" applyBorder="1" applyAlignment="1" applyProtection="1">
      <alignment horizontal="left" vertical="top" wrapText="1"/>
    </xf>
    <xf numFmtId="0" fontId="17" fillId="7" borderId="0" xfId="0" applyFont="1" applyFill="1" applyBorder="1" applyAlignment="1" applyProtection="1">
      <alignment horizontal="center" vertical="center" textRotation="90"/>
    </xf>
    <xf numFmtId="0" fontId="17" fillId="7" borderId="18" xfId="0" applyFont="1" applyFill="1" applyBorder="1" applyAlignment="1" applyProtection="1">
      <alignment horizontal="center" vertical="center" textRotation="90"/>
    </xf>
    <xf numFmtId="0" fontId="17" fillId="7" borderId="21" xfId="0" applyFont="1" applyFill="1" applyBorder="1" applyAlignment="1" applyProtection="1">
      <alignment horizontal="center" vertical="center" textRotation="90"/>
    </xf>
    <xf numFmtId="0" fontId="16" fillId="0" borderId="52" xfId="0" applyFont="1" applyFill="1" applyBorder="1" applyAlignment="1" applyProtection="1">
      <alignment horizontal="left" vertical="top" wrapText="1"/>
    </xf>
    <xf numFmtId="0" fontId="16" fillId="0" borderId="20"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xf>
    <xf numFmtId="0" fontId="16" fillId="0" borderId="20" xfId="0" applyFont="1" applyFill="1" applyBorder="1" applyAlignment="1" applyProtection="1">
      <alignment vertical="top"/>
    </xf>
    <xf numFmtId="0" fontId="16" fillId="0" borderId="20" xfId="0" applyFont="1" applyFill="1" applyBorder="1" applyAlignment="1" applyProtection="1">
      <alignment horizontal="left" vertical="top"/>
    </xf>
    <xf numFmtId="0" fontId="16" fillId="0" borderId="53" xfId="0" applyFont="1" applyFill="1" applyBorder="1" applyAlignment="1" applyProtection="1">
      <alignment horizontal="left" vertical="top"/>
    </xf>
    <xf numFmtId="0" fontId="20" fillId="0" borderId="21" xfId="0" applyFont="1" applyBorder="1" applyAlignment="1" applyProtection="1">
      <alignment vertical="center" textRotation="90"/>
    </xf>
    <xf numFmtId="0" fontId="17" fillId="7" borderId="28" xfId="0" applyFont="1" applyFill="1" applyBorder="1" applyAlignment="1" applyProtection="1">
      <alignment horizontal="center" vertical="center" textRotation="90"/>
    </xf>
    <xf numFmtId="0" fontId="16" fillId="0" borderId="53" xfId="0" applyFont="1" applyFill="1" applyBorder="1" applyAlignment="1" applyProtection="1">
      <alignment horizontal="left" vertical="top" wrapText="1"/>
    </xf>
    <xf numFmtId="0" fontId="0" fillId="0" borderId="36" xfId="0" applyBorder="1" applyProtection="1"/>
    <xf numFmtId="0" fontId="19" fillId="6" borderId="46" xfId="0" applyFont="1" applyFill="1" applyBorder="1" applyAlignment="1" applyProtection="1">
      <alignment horizontal="center" vertical="center"/>
    </xf>
    <xf numFmtId="0" fontId="19" fillId="4" borderId="37" xfId="0" applyFont="1" applyFill="1" applyBorder="1" applyAlignment="1" applyProtection="1">
      <alignment horizontal="center" vertical="top" wrapText="1"/>
    </xf>
    <xf numFmtId="0" fontId="16" fillId="0" borderId="39" xfId="0" applyFont="1" applyFill="1" applyBorder="1" applyAlignment="1" applyProtection="1">
      <alignment horizontal="left" vertical="top" wrapText="1"/>
    </xf>
    <xf numFmtId="0" fontId="16" fillId="0" borderId="42" xfId="0" applyFont="1" applyFill="1" applyBorder="1" applyAlignment="1" applyProtection="1">
      <alignment horizontal="left" vertical="top" wrapText="1"/>
    </xf>
    <xf numFmtId="0" fontId="16" fillId="0" borderId="19" xfId="0" applyFont="1" applyFill="1" applyBorder="1" applyAlignment="1" applyProtection="1">
      <alignment horizontal="left" vertical="top" wrapText="1"/>
    </xf>
    <xf numFmtId="0" fontId="16" fillId="0" borderId="19" xfId="0" applyFont="1" applyFill="1" applyBorder="1" applyAlignment="1" applyProtection="1">
      <alignment vertical="top"/>
    </xf>
    <xf numFmtId="0" fontId="16" fillId="0" borderId="19" xfId="0" applyFont="1" applyFill="1" applyBorder="1" applyAlignment="1" applyProtection="1">
      <alignment horizontal="left" vertical="top"/>
    </xf>
    <xf numFmtId="0" fontId="16" fillId="0" borderId="41" xfId="0" applyFont="1" applyFill="1" applyBorder="1" applyAlignment="1" applyProtection="1">
      <alignment horizontal="left" vertical="top" wrapText="1"/>
    </xf>
    <xf numFmtId="0" fontId="21" fillId="4" borderId="42" xfId="0" applyFont="1" applyFill="1" applyBorder="1" applyAlignment="1" applyProtection="1">
      <alignment horizontal="center" vertical="top" wrapText="1"/>
      <protection locked="0"/>
    </xf>
    <xf numFmtId="0" fontId="21" fillId="4" borderId="49" xfId="0" applyFont="1" applyFill="1" applyBorder="1" applyAlignment="1" applyProtection="1">
      <alignment horizontal="center" vertical="top" wrapText="1"/>
      <protection locked="0"/>
    </xf>
    <xf numFmtId="0" fontId="21" fillId="4" borderId="72" xfId="0" applyFont="1" applyFill="1" applyBorder="1" applyAlignment="1" applyProtection="1">
      <alignment horizontal="center" vertical="top" wrapText="1"/>
      <protection locked="0"/>
    </xf>
    <xf numFmtId="0" fontId="21" fillId="4" borderId="3" xfId="0" applyFont="1" applyFill="1" applyBorder="1" applyAlignment="1" applyProtection="1">
      <alignment horizontal="center" vertical="top" wrapText="1"/>
      <protection locked="0"/>
    </xf>
    <xf numFmtId="0" fontId="21" fillId="4" borderId="2" xfId="0" applyFont="1" applyFill="1" applyBorder="1" applyAlignment="1" applyProtection="1">
      <alignment horizontal="center" vertical="top" wrapText="1"/>
      <protection locked="0"/>
    </xf>
    <xf numFmtId="0" fontId="21" fillId="4" borderId="23" xfId="0" applyFont="1" applyFill="1" applyBorder="1" applyAlignment="1" applyProtection="1">
      <alignment horizontal="center" vertical="top" wrapText="1"/>
      <protection locked="0"/>
    </xf>
    <xf numFmtId="0" fontId="21" fillId="4" borderId="29" xfId="0" applyFont="1" applyFill="1" applyBorder="1" applyAlignment="1" applyProtection="1">
      <alignment horizontal="center" vertical="top" wrapText="1"/>
      <protection locked="0"/>
    </xf>
    <xf numFmtId="0" fontId="21" fillId="4" borderId="30" xfId="0" applyFont="1" applyFill="1" applyBorder="1" applyAlignment="1" applyProtection="1">
      <alignment horizontal="center" vertical="top" wrapText="1"/>
      <protection locked="0"/>
    </xf>
    <xf numFmtId="0" fontId="21" fillId="4" borderId="31" xfId="0" applyFont="1" applyFill="1" applyBorder="1" applyAlignment="1" applyProtection="1">
      <alignment horizontal="center" vertical="top" wrapText="1"/>
      <protection locked="0"/>
    </xf>
    <xf numFmtId="0" fontId="21" fillId="4" borderId="32" xfId="0" applyFont="1" applyFill="1" applyBorder="1" applyAlignment="1" applyProtection="1">
      <alignment horizontal="center" vertical="top" wrapText="1"/>
      <protection locked="0"/>
    </xf>
    <xf numFmtId="0" fontId="21" fillId="4" borderId="19" xfId="0" applyFont="1" applyFill="1" applyBorder="1" applyAlignment="1" applyProtection="1">
      <alignment horizontal="center" vertical="top" wrapText="1"/>
      <protection locked="0"/>
    </xf>
    <xf numFmtId="0" fontId="21" fillId="4" borderId="8" xfId="0" applyFont="1" applyFill="1" applyBorder="1" applyAlignment="1" applyProtection="1">
      <alignment horizontal="center" vertical="top" wrapText="1"/>
      <protection locked="0"/>
    </xf>
    <xf numFmtId="0" fontId="21" fillId="4" borderId="34" xfId="0" applyFont="1" applyFill="1" applyBorder="1" applyAlignment="1" applyProtection="1">
      <alignment horizontal="center" vertical="top" wrapText="1"/>
      <protection locked="0"/>
    </xf>
    <xf numFmtId="0" fontId="22" fillId="4" borderId="19" xfId="0" applyFont="1" applyFill="1" applyBorder="1" applyAlignment="1" applyProtection="1">
      <alignment horizontal="center" vertical="top" wrapText="1"/>
      <protection locked="0"/>
    </xf>
    <xf numFmtId="0" fontId="22" fillId="4" borderId="8" xfId="0" applyFont="1" applyFill="1" applyBorder="1" applyAlignment="1" applyProtection="1">
      <alignment horizontal="center" vertical="top" wrapText="1"/>
      <protection locked="0"/>
    </xf>
    <xf numFmtId="0" fontId="22" fillId="4" borderId="34" xfId="0" applyFont="1" applyFill="1" applyBorder="1" applyAlignment="1" applyProtection="1">
      <alignment horizontal="center" vertical="top" wrapText="1"/>
      <protection locked="0"/>
    </xf>
    <xf numFmtId="0" fontId="22" fillId="4" borderId="3" xfId="0" applyFont="1" applyFill="1" applyBorder="1" applyAlignment="1" applyProtection="1">
      <alignment horizontal="center" vertical="top" wrapText="1"/>
      <protection locked="0"/>
    </xf>
    <xf numFmtId="0" fontId="22" fillId="4" borderId="2" xfId="0" applyFont="1" applyFill="1" applyBorder="1" applyAlignment="1" applyProtection="1">
      <alignment horizontal="center" vertical="top" wrapText="1"/>
      <protection locked="0"/>
    </xf>
    <xf numFmtId="0" fontId="22" fillId="4" borderId="23" xfId="0" applyFont="1" applyFill="1" applyBorder="1" applyAlignment="1" applyProtection="1">
      <alignment horizontal="center" vertical="top" wrapText="1"/>
      <protection locked="0"/>
    </xf>
    <xf numFmtId="0" fontId="22" fillId="4" borderId="32" xfId="0" applyFont="1" applyFill="1" applyBorder="1" applyAlignment="1" applyProtection="1">
      <alignment horizontal="center" vertical="top" wrapText="1"/>
      <protection locked="0"/>
    </xf>
    <xf numFmtId="0" fontId="22" fillId="4" borderId="30" xfId="0" applyFont="1" applyFill="1" applyBorder="1" applyAlignment="1" applyProtection="1">
      <alignment horizontal="center" vertical="top" wrapText="1"/>
      <protection locked="0"/>
    </xf>
    <xf numFmtId="0" fontId="22" fillId="4" borderId="31" xfId="0" applyFont="1" applyFill="1" applyBorder="1" applyAlignment="1" applyProtection="1">
      <alignment horizontal="center" vertical="top" wrapText="1"/>
      <protection locked="0"/>
    </xf>
    <xf numFmtId="0" fontId="21" fillId="4" borderId="25" xfId="0" applyFont="1" applyFill="1" applyBorder="1" applyAlignment="1" applyProtection="1">
      <alignment horizontal="center" vertical="top" wrapText="1"/>
      <protection locked="0"/>
    </xf>
    <xf numFmtId="9" fontId="21" fillId="4" borderId="27" xfId="1" applyFont="1" applyFill="1" applyBorder="1" applyAlignment="1" applyProtection="1">
      <alignment horizontal="center" vertical="top" wrapText="1"/>
      <protection locked="0"/>
    </xf>
    <xf numFmtId="0" fontId="21" fillId="4" borderId="27" xfId="0" applyFont="1" applyFill="1" applyBorder="1" applyAlignment="1" applyProtection="1">
      <alignment horizontal="center" vertical="top" wrapText="1"/>
      <protection locked="0"/>
    </xf>
    <xf numFmtId="0" fontId="21" fillId="4" borderId="41" xfId="0" applyFont="1" applyFill="1" applyBorder="1" applyAlignment="1" applyProtection="1">
      <alignment horizontal="center" vertical="top" wrapText="1"/>
      <protection locked="0"/>
    </xf>
    <xf numFmtId="9" fontId="21" fillId="4" borderId="41" xfId="1" applyFont="1" applyFill="1" applyBorder="1" applyAlignment="1" applyProtection="1">
      <alignment horizontal="center" vertical="top" wrapText="1"/>
      <protection locked="0"/>
    </xf>
    <xf numFmtId="0" fontId="22" fillId="4" borderId="25" xfId="0" applyFont="1" applyFill="1" applyBorder="1" applyAlignment="1" applyProtection="1">
      <alignment horizontal="center" vertical="top" wrapText="1"/>
      <protection locked="0"/>
    </xf>
    <xf numFmtId="9" fontId="22" fillId="4" borderId="25" xfId="1" applyFont="1" applyFill="1" applyBorder="1" applyAlignment="1" applyProtection="1">
      <alignment horizontal="center" vertical="top" wrapText="1"/>
      <protection locked="0"/>
    </xf>
    <xf numFmtId="0" fontId="22" fillId="4" borderId="41" xfId="0" applyFont="1" applyFill="1" applyBorder="1" applyAlignment="1" applyProtection="1">
      <alignment horizontal="center" vertical="top" wrapText="1"/>
      <protection locked="0"/>
    </xf>
    <xf numFmtId="9" fontId="22" fillId="4" borderId="41" xfId="1" applyFont="1" applyFill="1" applyBorder="1" applyAlignment="1" applyProtection="1">
      <alignment horizontal="center" vertical="top" wrapText="1"/>
      <protection locked="0"/>
    </xf>
    <xf numFmtId="0" fontId="25" fillId="7" borderId="0" xfId="0" applyFont="1" applyFill="1" applyBorder="1" applyAlignment="1" applyProtection="1">
      <alignment vertical="center"/>
    </xf>
    <xf numFmtId="0" fontId="37" fillId="5" borderId="37" xfId="0" applyFont="1" applyFill="1" applyBorder="1" applyAlignment="1" applyProtection="1">
      <alignment horizontal="center" vertical="center" wrapText="1"/>
    </xf>
    <xf numFmtId="0" fontId="0" fillId="0" borderId="0" xfId="0" applyAlignment="1" applyProtection="1">
      <alignment horizontal="left" wrapText="1"/>
    </xf>
    <xf numFmtId="0" fontId="42" fillId="0" borderId="27" xfId="0" applyFont="1" applyBorder="1" applyAlignment="1" applyProtection="1">
      <alignment horizontal="left" vertical="center" wrapText="1"/>
      <protection locked="0"/>
    </xf>
    <xf numFmtId="0" fontId="0" fillId="0" borderId="56" xfId="0" applyBorder="1" applyAlignment="1" applyProtection="1">
      <alignment horizontal="center" vertical="center" wrapText="1"/>
      <protection locked="0"/>
    </xf>
    <xf numFmtId="0" fontId="42" fillId="0" borderId="69" xfId="0" applyFont="1" applyBorder="1" applyAlignment="1" applyProtection="1">
      <alignment horizontal="left" vertical="center" wrapText="1"/>
      <protection locked="0"/>
    </xf>
    <xf numFmtId="0" fontId="42" fillId="0" borderId="25" xfId="0" applyFont="1" applyBorder="1" applyAlignment="1" applyProtection="1">
      <alignment horizontal="left" vertical="center" wrapText="1"/>
      <protection locked="0"/>
    </xf>
    <xf numFmtId="0" fontId="0" fillId="0" borderId="39" xfId="0" applyBorder="1" applyAlignment="1" applyProtection="1">
      <alignment horizontal="center" vertical="center" wrapText="1"/>
      <protection locked="0"/>
    </xf>
    <xf numFmtId="0" fontId="42" fillId="0" borderId="28" xfId="0" applyFont="1" applyBorder="1" applyAlignment="1" applyProtection="1">
      <alignment horizontal="left" vertical="center" wrapText="1"/>
      <protection locked="0"/>
    </xf>
    <xf numFmtId="0" fontId="0" fillId="0" borderId="68" xfId="0" applyBorder="1" applyAlignment="1" applyProtection="1">
      <alignment horizontal="center" vertical="center" wrapText="1"/>
      <protection locked="0"/>
    </xf>
    <xf numFmtId="0" fontId="42" fillId="0" borderId="37" xfId="0" applyFont="1" applyBorder="1" applyAlignment="1" applyProtection="1">
      <alignment horizontal="left" vertical="center" wrapText="1"/>
      <protection locked="0"/>
    </xf>
    <xf numFmtId="0" fontId="2" fillId="0" borderId="73" xfId="0" applyFont="1" applyFill="1" applyBorder="1" applyAlignment="1" applyProtection="1">
      <alignment horizontal="center" vertical="center"/>
      <protection locked="0"/>
    </xf>
    <xf numFmtId="0" fontId="24" fillId="0" borderId="73" xfId="0"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wrapText="1"/>
      <protection locked="0"/>
    </xf>
    <xf numFmtId="0" fontId="25" fillId="7" borderId="0" xfId="0" applyFont="1" applyFill="1" applyBorder="1" applyAlignment="1" applyProtection="1">
      <alignment vertical="center" textRotation="90"/>
    </xf>
    <xf numFmtId="0" fontId="25" fillId="7" borderId="0" xfId="0" applyFont="1" applyFill="1" applyBorder="1" applyAlignment="1" applyProtection="1">
      <alignment horizontal="center" vertical="center"/>
    </xf>
    <xf numFmtId="0" fontId="24" fillId="7" borderId="0" xfId="0" applyFont="1" applyFill="1" applyBorder="1" applyAlignment="1" applyProtection="1">
      <alignment horizontal="left" vertical="top"/>
    </xf>
    <xf numFmtId="0" fontId="25" fillId="7" borderId="0" xfId="0" applyFont="1" applyFill="1" applyBorder="1" applyAlignment="1" applyProtection="1">
      <alignment horizontal="center" vertical="center" textRotation="90"/>
    </xf>
    <xf numFmtId="0" fontId="14" fillId="7" borderId="0" xfId="0" applyFont="1" applyFill="1" applyBorder="1" applyAlignment="1" applyProtection="1">
      <alignment horizontal="left" vertical="top" wrapText="1"/>
    </xf>
    <xf numFmtId="0" fontId="25" fillId="7" borderId="7" xfId="0" applyFont="1" applyFill="1" applyBorder="1" applyAlignment="1" applyProtection="1">
      <alignment horizontal="center" vertical="center" textRotation="90"/>
    </xf>
    <xf numFmtId="0" fontId="25" fillId="7" borderId="7" xfId="0" applyFont="1" applyFill="1" applyBorder="1" applyAlignment="1" applyProtection="1">
      <alignment vertical="center" textRotation="90"/>
    </xf>
    <xf numFmtId="0" fontId="34" fillId="7" borderId="0" xfId="0" applyFont="1" applyFill="1" applyBorder="1" applyAlignment="1" applyProtection="1">
      <alignment horizontal="center" vertical="center"/>
    </xf>
    <xf numFmtId="0" fontId="0" fillId="0" borderId="0" xfId="0" applyAlignment="1" applyProtection="1">
      <alignment horizontal="center"/>
    </xf>
    <xf numFmtId="0" fontId="35" fillId="7" borderId="0" xfId="0" applyFont="1" applyFill="1" applyBorder="1" applyAlignment="1" applyProtection="1">
      <alignment horizontal="center" vertical="center"/>
    </xf>
    <xf numFmtId="0" fontId="37" fillId="9" borderId="62" xfId="0" applyFont="1" applyFill="1" applyBorder="1" applyAlignment="1" applyProtection="1">
      <alignment horizontal="center" vertical="center"/>
    </xf>
    <xf numFmtId="0" fontId="37" fillId="9" borderId="33" xfId="0" applyFont="1" applyFill="1" applyBorder="1" applyAlignment="1" applyProtection="1">
      <alignment horizontal="center" vertical="center"/>
    </xf>
    <xf numFmtId="0" fontId="37" fillId="9" borderId="72" xfId="0" applyFont="1" applyFill="1" applyBorder="1" applyAlignment="1" applyProtection="1">
      <alignment horizontal="center" vertical="center"/>
    </xf>
    <xf numFmtId="0" fontId="37" fillId="7" borderId="0" xfId="0" applyFont="1" applyFill="1" applyBorder="1" applyAlignment="1" applyProtection="1">
      <alignment horizontal="center" vertical="center"/>
    </xf>
    <xf numFmtId="0" fontId="0" fillId="0" borderId="58" xfId="0" applyFont="1" applyBorder="1" applyAlignment="1" applyProtection="1">
      <alignment horizontal="left" vertical="top" wrapText="1"/>
    </xf>
    <xf numFmtId="0" fontId="26" fillId="7" borderId="0" xfId="0" applyFont="1" applyFill="1" applyBorder="1" applyAlignment="1" applyProtection="1">
      <alignment horizontal="center" vertical="center" wrapText="1"/>
    </xf>
    <xf numFmtId="0" fontId="25" fillId="7" borderId="7" xfId="0" applyFont="1" applyFill="1" applyBorder="1" applyAlignment="1" applyProtection="1">
      <alignment vertical="center" textRotation="90" wrapText="1"/>
    </xf>
    <xf numFmtId="0" fontId="7" fillId="7" borderId="57" xfId="2" applyFill="1" applyBorder="1" applyAlignment="1" applyProtection="1">
      <alignment horizontal="left" vertical="top" wrapText="1"/>
    </xf>
    <xf numFmtId="0" fontId="0" fillId="0" borderId="0" xfId="0" applyAlignment="1" applyProtection="1">
      <alignment wrapText="1"/>
    </xf>
    <xf numFmtId="0" fontId="26" fillId="8" borderId="34" xfId="0" applyFont="1" applyFill="1" applyBorder="1" applyAlignment="1" applyProtection="1">
      <alignment horizontal="center" vertical="center" wrapText="1"/>
    </xf>
    <xf numFmtId="0" fontId="7" fillId="0" borderId="58" xfId="2" applyBorder="1" applyAlignment="1" applyProtection="1">
      <alignment horizontal="left" vertical="top" wrapText="1"/>
    </xf>
    <xf numFmtId="0" fontId="33" fillId="8" borderId="58" xfId="0" applyFont="1" applyFill="1" applyBorder="1" applyAlignment="1" applyProtection="1">
      <alignment horizontal="left" vertical="top" wrapText="1"/>
    </xf>
    <xf numFmtId="0" fontId="27" fillId="8" borderId="8" xfId="0" applyFont="1" applyFill="1" applyBorder="1" applyAlignment="1" applyProtection="1">
      <alignment horizontal="center" vertical="center" wrapText="1"/>
    </xf>
    <xf numFmtId="0" fontId="0" fillId="0" borderId="0" xfId="0" applyBorder="1" applyProtection="1"/>
    <xf numFmtId="0" fontId="35" fillId="9" borderId="57" xfId="0" applyFont="1" applyFill="1" applyBorder="1" applyAlignment="1" applyProtection="1">
      <alignment horizontal="center" vertical="center"/>
    </xf>
    <xf numFmtId="0" fontId="38" fillId="9" borderId="5" xfId="0" applyFont="1" applyFill="1" applyBorder="1" applyAlignment="1" applyProtection="1">
      <alignment vertical="center" wrapText="1"/>
    </xf>
    <xf numFmtId="0" fontId="35"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xf>
    <xf numFmtId="0" fontId="16" fillId="7" borderId="0" xfId="0" applyFont="1" applyFill="1" applyBorder="1" applyAlignment="1" applyProtection="1">
      <alignment horizontal="left"/>
    </xf>
    <xf numFmtId="0" fontId="0" fillId="7" borderId="47" xfId="0" applyFill="1" applyBorder="1" applyAlignment="1" applyProtection="1"/>
    <xf numFmtId="0" fontId="29" fillId="7" borderId="0" xfId="0" applyFont="1" applyFill="1" applyBorder="1" applyAlignment="1" applyProtection="1">
      <alignment horizontal="center" vertical="center"/>
    </xf>
    <xf numFmtId="0" fontId="0" fillId="7" borderId="0" xfId="0" applyFill="1" applyBorder="1" applyProtection="1"/>
    <xf numFmtId="0" fontId="0" fillId="7" borderId="0" xfId="0" applyFill="1" applyBorder="1" applyAlignment="1" applyProtection="1"/>
    <xf numFmtId="0" fontId="37" fillId="9" borderId="57" xfId="0" applyFont="1" applyFill="1" applyBorder="1" applyAlignment="1" applyProtection="1">
      <alignment horizontal="center" vertical="center"/>
    </xf>
    <xf numFmtId="0" fontId="37" fillId="9" borderId="5" xfId="0" applyFont="1" applyFill="1" applyBorder="1" applyAlignment="1" applyProtection="1">
      <alignment horizontal="center" vertical="center"/>
    </xf>
    <xf numFmtId="0" fontId="37" fillId="9" borderId="34" xfId="0" applyFont="1" applyFill="1" applyBorder="1" applyAlignment="1" applyProtection="1">
      <alignment horizontal="center" vertical="center"/>
    </xf>
    <xf numFmtId="0" fontId="49" fillId="0" borderId="58" xfId="0" applyFont="1" applyBorder="1" applyAlignment="1" applyProtection="1">
      <alignment horizontal="left" vertical="top" wrapText="1"/>
    </xf>
    <xf numFmtId="0" fontId="26" fillId="7" borderId="54" xfId="0" applyFont="1" applyFill="1" applyBorder="1" applyAlignment="1" applyProtection="1">
      <alignment horizontal="center" vertical="center" wrapText="1"/>
    </xf>
    <xf numFmtId="0" fontId="14" fillId="0" borderId="58" xfId="0" applyFont="1" applyBorder="1" applyAlignment="1" applyProtection="1">
      <alignment horizontal="left" vertical="top" wrapText="1"/>
    </xf>
    <xf numFmtId="0" fontId="35" fillId="9" borderId="62" xfId="0" applyFont="1" applyFill="1" applyBorder="1" applyAlignment="1" applyProtection="1">
      <alignment horizontal="center" vertical="center"/>
    </xf>
    <xf numFmtId="0" fontId="38" fillId="9" borderId="33" xfId="0" applyFont="1" applyFill="1" applyBorder="1" applyAlignment="1" applyProtection="1">
      <alignment vertical="center" wrapText="1"/>
    </xf>
    <xf numFmtId="0" fontId="0" fillId="0" borderId="0" xfId="0" applyAlignment="1" applyProtection="1"/>
    <xf numFmtId="0" fontId="28" fillId="7" borderId="0" xfId="0" applyFont="1" applyFill="1" applyBorder="1" applyAlignment="1" applyProtection="1">
      <alignment vertical="center" textRotation="90" wrapText="1"/>
    </xf>
    <xf numFmtId="0" fontId="0" fillId="7" borderId="0" xfId="0" applyFill="1" applyBorder="1" applyAlignment="1" applyProtection="1">
      <alignment horizontal="center"/>
    </xf>
    <xf numFmtId="0" fontId="19" fillId="9" borderId="57" xfId="0" applyFont="1" applyFill="1" applyBorder="1" applyAlignment="1" applyProtection="1">
      <alignment horizontal="center" vertical="center"/>
    </xf>
    <xf numFmtId="0" fontId="19" fillId="9" borderId="5" xfId="0" applyFont="1" applyFill="1" applyBorder="1" applyAlignment="1" applyProtection="1">
      <alignment horizontal="center" vertical="center"/>
    </xf>
    <xf numFmtId="0" fontId="19" fillId="9" borderId="34"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0" fillId="0" borderId="57" xfId="0" applyFont="1" applyFill="1" applyBorder="1" applyAlignment="1" applyProtection="1">
      <alignment horizontal="left" vertical="top" wrapText="1"/>
    </xf>
    <xf numFmtId="0" fontId="0" fillId="7" borderId="2" xfId="0" applyFont="1" applyFill="1" applyBorder="1" applyAlignment="1" applyProtection="1">
      <alignment horizontal="left" vertical="top" wrapText="1"/>
    </xf>
    <xf numFmtId="0" fontId="0" fillId="7" borderId="3" xfId="0" applyFont="1" applyFill="1" applyBorder="1" applyAlignment="1" applyProtection="1">
      <alignment horizontal="left" vertical="top" wrapText="1"/>
    </xf>
    <xf numFmtId="0" fontId="0" fillId="7" borderId="4" xfId="0" applyFont="1" applyFill="1" applyBorder="1" applyAlignment="1" applyProtection="1">
      <alignment horizontal="left" vertical="top" wrapText="1"/>
    </xf>
    <xf numFmtId="0" fontId="0" fillId="7" borderId="54" xfId="0" applyFill="1" applyBorder="1" applyProtection="1"/>
    <xf numFmtId="0" fontId="0" fillId="7" borderId="0" xfId="0" applyFill="1" applyProtection="1"/>
    <xf numFmtId="0" fontId="19" fillId="7" borderId="63" xfId="0" applyFont="1" applyFill="1" applyBorder="1" applyAlignment="1" applyProtection="1">
      <alignment vertical="center" wrapText="1"/>
    </xf>
    <xf numFmtId="0" fontId="30" fillId="10" borderId="13" xfId="0" applyFont="1" applyFill="1" applyBorder="1" applyAlignment="1" applyProtection="1">
      <alignment horizontal="center" vertical="center" wrapText="1"/>
    </xf>
    <xf numFmtId="0" fontId="30" fillId="9" borderId="13" xfId="0" applyFont="1" applyFill="1" applyBorder="1" applyAlignment="1" applyProtection="1">
      <alignment horizontal="center" vertical="center" wrapText="1"/>
    </xf>
    <xf numFmtId="0" fontId="30" fillId="11" borderId="14" xfId="0" applyFont="1" applyFill="1" applyBorder="1" applyAlignment="1" applyProtection="1">
      <alignment horizontal="center" vertical="center" wrapText="1"/>
    </xf>
    <xf numFmtId="0" fontId="19" fillId="7" borderId="66" xfId="0" applyFont="1" applyFill="1" applyBorder="1" applyAlignment="1" applyProtection="1">
      <alignment horizontal="center" vertical="center"/>
    </xf>
    <xf numFmtId="0" fontId="19" fillId="7" borderId="67" xfId="0" applyFont="1" applyFill="1" applyBorder="1" applyAlignment="1" applyProtection="1">
      <alignment horizontal="center" vertical="center"/>
    </xf>
    <xf numFmtId="0" fontId="19" fillId="7" borderId="39" xfId="0" applyFont="1" applyFill="1" applyBorder="1" applyAlignment="1" applyProtection="1">
      <alignment horizontal="left" vertical="center" wrapText="1"/>
    </xf>
    <xf numFmtId="0" fontId="0" fillId="7" borderId="65" xfId="0" applyFill="1" applyBorder="1" applyAlignment="1" applyProtection="1">
      <alignment horizontal="left" vertical="center" wrapText="1"/>
    </xf>
    <xf numFmtId="0" fontId="0" fillId="0" borderId="20" xfId="0" applyFill="1" applyBorder="1" applyAlignment="1" applyProtection="1">
      <alignment horizontal="left" vertical="center" wrapText="1"/>
    </xf>
    <xf numFmtId="0" fontId="19" fillId="6" borderId="57" xfId="0" applyFont="1" applyFill="1" applyBorder="1" applyAlignment="1" applyProtection="1">
      <alignment horizontal="left" vertical="center" wrapText="1"/>
    </xf>
    <xf numFmtId="0" fontId="32" fillId="0" borderId="5"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19" fillId="7" borderId="0" xfId="0" applyFont="1" applyFill="1" applyBorder="1" applyAlignment="1" applyProtection="1">
      <alignment horizontal="left" vertical="center" wrapText="1"/>
    </xf>
    <xf numFmtId="0" fontId="0" fillId="7" borderId="0" xfId="0" applyFill="1" applyBorder="1" applyAlignment="1" applyProtection="1">
      <alignment horizontal="left" vertical="center" wrapText="1"/>
    </xf>
    <xf numFmtId="0" fontId="0" fillId="0" borderId="58" xfId="0" applyFont="1" applyBorder="1" applyAlignment="1" applyProtection="1">
      <alignment horizontal="left" vertical="top" wrapText="1"/>
      <protection locked="0"/>
    </xf>
    <xf numFmtId="0" fontId="14" fillId="0" borderId="58" xfId="0" applyFont="1" applyBorder="1" applyAlignment="1" applyProtection="1">
      <alignment horizontal="left" vertical="top" wrapText="1"/>
      <protection locked="0"/>
    </xf>
    <xf numFmtId="0" fontId="49" fillId="0" borderId="58" xfId="0" applyFont="1" applyBorder="1" applyAlignment="1" applyProtection="1">
      <alignment horizontal="left" vertical="top" wrapText="1"/>
      <protection locked="0"/>
    </xf>
    <xf numFmtId="0" fontId="27" fillId="8" borderId="8" xfId="0" applyFont="1" applyFill="1" applyBorder="1" applyAlignment="1" applyProtection="1">
      <alignment horizontal="center" vertical="center" wrapText="1"/>
      <protection locked="0"/>
    </xf>
    <xf numFmtId="0" fontId="40" fillId="0" borderId="58" xfId="0" applyFont="1" applyBorder="1" applyAlignment="1" applyProtection="1">
      <alignment horizontal="left" vertical="top" wrapText="1"/>
      <protection locked="0"/>
    </xf>
    <xf numFmtId="0" fontId="51" fillId="7" borderId="0" xfId="0" applyFont="1" applyFill="1" applyBorder="1" applyAlignment="1" applyProtection="1">
      <alignment vertical="center" textRotation="90"/>
    </xf>
    <xf numFmtId="0" fontId="50" fillId="7" borderId="0" xfId="0" applyFont="1" applyFill="1" applyProtection="1"/>
    <xf numFmtId="0" fontId="51" fillId="7" borderId="0" xfId="0" applyFont="1" applyFill="1" applyBorder="1" applyAlignment="1" applyProtection="1">
      <alignment horizontal="center" vertical="center" textRotation="90"/>
    </xf>
    <xf numFmtId="0" fontId="50" fillId="7" borderId="0" xfId="0" applyFont="1" applyFill="1" applyAlignment="1" applyProtection="1">
      <alignment horizontal="right"/>
    </xf>
    <xf numFmtId="0" fontId="50" fillId="7" borderId="0" xfId="0" applyFont="1" applyFill="1" applyBorder="1" applyAlignment="1" applyProtection="1">
      <alignment horizontal="center"/>
    </xf>
    <xf numFmtId="0" fontId="50" fillId="7" borderId="0" xfId="0" applyFont="1" applyFill="1" applyAlignment="1" applyProtection="1">
      <alignment horizontal="center"/>
    </xf>
    <xf numFmtId="0" fontId="51" fillId="7" borderId="6" xfId="0" applyFont="1" applyFill="1" applyBorder="1" applyAlignment="1" applyProtection="1">
      <alignment vertical="center" textRotation="90"/>
    </xf>
    <xf numFmtId="0" fontId="52" fillId="7" borderId="12" xfId="0" applyFont="1" applyFill="1" applyBorder="1" applyAlignment="1" applyProtection="1">
      <alignment horizontal="right"/>
    </xf>
    <xf numFmtId="0" fontId="50" fillId="7" borderId="12" xfId="0" applyFont="1" applyFill="1" applyBorder="1" applyAlignment="1" applyProtection="1">
      <alignment horizontal="center"/>
    </xf>
    <xf numFmtId="0" fontId="50" fillId="7" borderId="9" xfId="0" applyFont="1" applyFill="1" applyBorder="1" applyAlignment="1" applyProtection="1">
      <alignment horizontal="center"/>
    </xf>
    <xf numFmtId="0" fontId="53" fillId="7" borderId="7" xfId="0" applyFont="1" applyFill="1" applyBorder="1" applyAlignment="1" applyProtection="1"/>
    <xf numFmtId="0" fontId="50" fillId="7" borderId="0" xfId="0" applyFont="1" applyFill="1" applyBorder="1" applyAlignment="1" applyProtection="1">
      <alignment horizontal="right"/>
    </xf>
    <xf numFmtId="0" fontId="50" fillId="7" borderId="10" xfId="0" applyFont="1" applyFill="1" applyBorder="1" applyAlignment="1" applyProtection="1">
      <alignment horizontal="center"/>
    </xf>
    <xf numFmtId="0" fontId="50" fillId="7" borderId="7" xfId="0" applyFont="1" applyFill="1" applyBorder="1" applyProtection="1"/>
    <xf numFmtId="0" fontId="50" fillId="7" borderId="10" xfId="0" applyFont="1" applyFill="1" applyBorder="1" applyProtection="1"/>
    <xf numFmtId="0" fontId="51" fillId="7" borderId="0" xfId="0" applyFont="1" applyFill="1" applyBorder="1" applyAlignment="1" applyProtection="1">
      <alignment vertical="center" textRotation="90" wrapText="1"/>
    </xf>
    <xf numFmtId="0" fontId="50" fillId="7" borderId="0" xfId="0" applyFont="1" applyFill="1" applyBorder="1" applyAlignment="1" applyProtection="1">
      <alignment horizontal="center" wrapText="1"/>
    </xf>
    <xf numFmtId="0" fontId="50" fillId="7" borderId="10" xfId="0" applyFont="1" applyFill="1" applyBorder="1" applyAlignment="1" applyProtection="1">
      <alignment horizontal="center" wrapText="1"/>
    </xf>
    <xf numFmtId="0" fontId="50" fillId="7" borderId="7" xfId="0" applyFont="1" applyFill="1" applyBorder="1" applyAlignment="1" applyProtection="1">
      <alignment wrapText="1"/>
    </xf>
    <xf numFmtId="0" fontId="50" fillId="7" borderId="10" xfId="0" applyFont="1" applyFill="1" applyBorder="1" applyAlignment="1" applyProtection="1">
      <alignment wrapText="1"/>
    </xf>
    <xf numFmtId="0" fontId="50" fillId="7" borderId="0" xfId="0" applyFont="1" applyFill="1" applyAlignment="1" applyProtection="1">
      <alignment wrapText="1"/>
    </xf>
    <xf numFmtId="0" fontId="50" fillId="7" borderId="7" xfId="0" applyFont="1" applyFill="1" applyBorder="1" applyAlignment="1" applyProtection="1">
      <alignment horizontal="right"/>
    </xf>
    <xf numFmtId="0" fontId="52" fillId="7" borderId="0" xfId="0" applyFont="1" applyFill="1" applyBorder="1" applyAlignment="1" applyProtection="1">
      <alignment horizontal="right"/>
    </xf>
    <xf numFmtId="0" fontId="50" fillId="7" borderId="2" xfId="0" applyFont="1" applyFill="1" applyBorder="1" applyProtection="1"/>
    <xf numFmtId="0" fontId="50" fillId="7" borderId="4" xfId="0" applyFont="1" applyFill="1" applyBorder="1" applyProtection="1"/>
    <xf numFmtId="0" fontId="50" fillId="7" borderId="0" xfId="0" applyFont="1" applyFill="1" applyBorder="1" applyProtection="1"/>
    <xf numFmtId="0" fontId="50" fillId="7" borderId="8" xfId="0" applyFont="1" applyFill="1" applyBorder="1" applyProtection="1"/>
    <xf numFmtId="0" fontId="50" fillId="7" borderId="19" xfId="0" applyFont="1" applyFill="1" applyBorder="1" applyProtection="1"/>
    <xf numFmtId="0" fontId="50" fillId="7" borderId="11" xfId="0" applyFont="1" applyFill="1" applyBorder="1" applyProtection="1"/>
    <xf numFmtId="0" fontId="51" fillId="7" borderId="7" xfId="0" applyFont="1" applyFill="1" applyBorder="1" applyAlignment="1" applyProtection="1">
      <alignment vertical="center" textRotation="90"/>
    </xf>
    <xf numFmtId="0" fontId="50" fillId="7" borderId="19" xfId="0" applyFont="1" applyFill="1" applyBorder="1" applyAlignment="1" applyProtection="1">
      <alignment horizontal="center"/>
    </xf>
    <xf numFmtId="0" fontId="50" fillId="7" borderId="0" xfId="0" applyFont="1" applyFill="1" applyAlignment="1" applyProtection="1"/>
    <xf numFmtId="0" fontId="50" fillId="7" borderId="6" xfId="0" applyFont="1" applyFill="1" applyBorder="1" applyProtection="1"/>
    <xf numFmtId="0" fontId="50" fillId="7" borderId="0" xfId="0" applyFont="1" applyFill="1" applyAlignment="1" applyProtection="1">
      <alignment horizontal="center" vertical="top" wrapText="1"/>
    </xf>
    <xf numFmtId="0" fontId="50" fillId="7" borderId="0" xfId="0" applyFont="1" applyFill="1" applyAlignment="1" applyProtection="1">
      <alignment horizontal="left" vertical="top" wrapText="1"/>
    </xf>
    <xf numFmtId="0" fontId="54" fillId="7" borderId="0" xfId="0" applyFont="1" applyFill="1" applyBorder="1" applyAlignment="1" applyProtection="1">
      <alignment horizontal="center" vertical="center"/>
    </xf>
    <xf numFmtId="0" fontId="14" fillId="7" borderId="0" xfId="0" applyFont="1" applyFill="1" applyProtection="1"/>
    <xf numFmtId="0" fontId="24" fillId="7" borderId="0"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41" fillId="7" borderId="0" xfId="0" applyFont="1" applyFill="1" applyBorder="1" applyAlignment="1" applyProtection="1">
      <alignment vertical="center" textRotation="90"/>
    </xf>
    <xf numFmtId="0" fontId="0" fillId="7" borderId="1" xfId="0" applyFill="1" applyBorder="1"/>
    <xf numFmtId="9" fontId="21" fillId="4" borderId="25" xfId="1" applyFont="1" applyFill="1" applyBorder="1" applyAlignment="1" applyProtection="1">
      <alignment horizontal="center" vertical="top" wrapText="1"/>
      <protection locked="0"/>
    </xf>
    <xf numFmtId="0" fontId="50" fillId="7" borderId="0" xfId="0" applyFont="1" applyFill="1" applyBorder="1" applyAlignment="1" applyProtection="1">
      <alignment horizontal="left" vertical="center" wrapText="1"/>
    </xf>
    <xf numFmtId="0" fontId="2" fillId="7" borderId="38" xfId="0" applyFont="1" applyFill="1" applyBorder="1" applyAlignment="1" applyProtection="1">
      <alignment horizontal="center" vertical="center" textRotation="90" wrapText="1"/>
    </xf>
    <xf numFmtId="0" fontId="2" fillId="7" borderId="28" xfId="0" applyFont="1" applyFill="1" applyBorder="1" applyAlignment="1" applyProtection="1">
      <alignment horizontal="center" vertical="center" textRotation="90" wrapText="1"/>
    </xf>
    <xf numFmtId="0" fontId="20" fillId="0" borderId="24" xfId="0" applyFont="1" applyBorder="1" applyAlignment="1" applyProtection="1">
      <alignment horizontal="center" vertical="center" textRotation="90"/>
    </xf>
    <xf numFmtId="0" fontId="20" fillId="0" borderId="26" xfId="0" applyFont="1" applyBorder="1" applyAlignment="1" applyProtection="1">
      <alignment horizontal="center" vertical="center" textRotation="90"/>
    </xf>
    <xf numFmtId="0" fontId="20" fillId="0" borderId="43" xfId="0" applyFont="1" applyBorder="1" applyAlignment="1" applyProtection="1">
      <alignment horizontal="center" vertical="center" textRotation="90"/>
    </xf>
    <xf numFmtId="0" fontId="23" fillId="7" borderId="38" xfId="0" applyFont="1" applyFill="1" applyBorder="1" applyAlignment="1" applyProtection="1">
      <alignment horizontal="center" vertical="center" textRotation="90"/>
    </xf>
    <xf numFmtId="0" fontId="23" fillId="7" borderId="40" xfId="0" applyFont="1" applyFill="1" applyBorder="1" applyAlignment="1" applyProtection="1">
      <alignment horizontal="center" vertical="center" textRotation="90"/>
    </xf>
    <xf numFmtId="0" fontId="23" fillId="7" borderId="28" xfId="0" applyFont="1" applyFill="1" applyBorder="1" applyAlignment="1" applyProtection="1">
      <alignment horizontal="center" vertical="center" textRotation="90"/>
    </xf>
    <xf numFmtId="0" fontId="2" fillId="7" borderId="38" xfId="0" applyFont="1" applyFill="1" applyBorder="1" applyAlignment="1" applyProtection="1">
      <alignment horizontal="center" vertical="center" textRotation="90"/>
    </xf>
    <xf numFmtId="0" fontId="2" fillId="7" borderId="40" xfId="0" applyFont="1" applyFill="1" applyBorder="1" applyAlignment="1" applyProtection="1">
      <alignment horizontal="center" vertical="center" textRotation="90"/>
    </xf>
    <xf numFmtId="0" fontId="2" fillId="7" borderId="28" xfId="0" applyFont="1" applyFill="1" applyBorder="1" applyAlignment="1" applyProtection="1">
      <alignment horizontal="center" vertical="center" textRotation="90"/>
    </xf>
    <xf numFmtId="0" fontId="18" fillId="7" borderId="17" xfId="0" applyFont="1" applyFill="1" applyBorder="1" applyAlignment="1" applyProtection="1">
      <alignment horizontal="center" vertical="top" wrapText="1"/>
    </xf>
    <xf numFmtId="0" fontId="18" fillId="7" borderId="19" xfId="0" applyFont="1" applyFill="1" applyBorder="1" applyAlignment="1" applyProtection="1">
      <alignment horizontal="center" vertical="top" wrapText="1"/>
    </xf>
    <xf numFmtId="0" fontId="18" fillId="7" borderId="20" xfId="0" applyFont="1" applyFill="1" applyBorder="1" applyAlignment="1" applyProtection="1">
      <alignment horizontal="center" vertical="top" wrapText="1"/>
    </xf>
    <xf numFmtId="0" fontId="20" fillId="0" borderId="24" xfId="0" applyFont="1" applyBorder="1" applyAlignment="1" applyProtection="1">
      <alignment vertical="center" textRotation="90"/>
    </xf>
    <xf numFmtId="0" fontId="20" fillId="0" borderId="26" xfId="0" applyFont="1" applyBorder="1" applyAlignment="1" applyProtection="1">
      <alignment vertical="center" textRotation="90"/>
    </xf>
    <xf numFmtId="0" fontId="17" fillId="7" borderId="38" xfId="0" applyFont="1" applyFill="1" applyBorder="1" applyAlignment="1" applyProtection="1">
      <alignment horizontal="center" vertical="center" textRotation="90"/>
    </xf>
    <xf numFmtId="0" fontId="17" fillId="7" borderId="40" xfId="0" applyFont="1" applyFill="1" applyBorder="1" applyAlignment="1" applyProtection="1">
      <alignment horizontal="center" vertical="center" textRotation="90"/>
    </xf>
    <xf numFmtId="0" fontId="0" fillId="0" borderId="45"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24" fillId="8" borderId="49" xfId="0" applyFont="1" applyFill="1" applyBorder="1" applyAlignment="1" applyProtection="1">
      <alignment horizontal="left" vertical="top"/>
      <protection locked="0"/>
    </xf>
    <xf numFmtId="0" fontId="24" fillId="8" borderId="42" xfId="0" applyFont="1" applyFill="1" applyBorder="1" applyAlignment="1" applyProtection="1">
      <alignment horizontal="left" vertical="top"/>
      <protection locked="0"/>
    </xf>
    <xf numFmtId="0" fontId="24" fillId="8" borderId="52" xfId="0" applyFont="1" applyFill="1" applyBorder="1" applyAlignment="1" applyProtection="1">
      <alignment horizontal="left" vertical="top"/>
      <protection locked="0"/>
    </xf>
    <xf numFmtId="0" fontId="0" fillId="0" borderId="64"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34" fillId="2" borderId="55" xfId="0" applyFont="1" applyFill="1" applyBorder="1" applyAlignment="1" applyProtection="1">
      <alignment horizontal="center" vertical="center"/>
    </xf>
    <xf numFmtId="0" fontId="34" fillId="2" borderId="42" xfId="0" applyFont="1" applyFill="1" applyBorder="1" applyAlignment="1" applyProtection="1">
      <alignment horizontal="center" vertical="center"/>
    </xf>
    <xf numFmtId="0" fontId="34" fillId="2" borderId="52" xfId="0" applyFont="1" applyFill="1" applyBorder="1" applyAlignment="1" applyProtection="1">
      <alignment horizontal="center" vertical="center"/>
    </xf>
    <xf numFmtId="0" fontId="19" fillId="6" borderId="45" xfId="0" applyFont="1" applyFill="1" applyBorder="1" applyAlignment="1" applyProtection="1">
      <alignment horizontal="center" vertical="center" wrapText="1"/>
    </xf>
    <xf numFmtId="0" fontId="19" fillId="6" borderId="51" xfId="0" applyFont="1" applyFill="1" applyBorder="1" applyAlignment="1" applyProtection="1">
      <alignment horizontal="center" vertical="center" wrapText="1"/>
    </xf>
    <xf numFmtId="0" fontId="19" fillId="7" borderId="1" xfId="0" applyFont="1" applyFill="1" applyBorder="1" applyAlignment="1" applyProtection="1">
      <alignment horizontal="center" vertical="center" wrapText="1"/>
    </xf>
    <xf numFmtId="0" fontId="50" fillId="7" borderId="6" xfId="0" applyFont="1" applyFill="1" applyBorder="1" applyAlignment="1" applyProtection="1">
      <alignment horizontal="center" wrapText="1"/>
    </xf>
    <xf numFmtId="0" fontId="50" fillId="7" borderId="9" xfId="0" applyFont="1" applyFill="1" applyBorder="1" applyAlignment="1" applyProtection="1">
      <alignment horizontal="center" wrapText="1"/>
    </xf>
    <xf numFmtId="0" fontId="50" fillId="7" borderId="0" xfId="0" applyFont="1" applyFill="1" applyAlignment="1" applyProtection="1">
      <alignment horizontal="left"/>
    </xf>
    <xf numFmtId="0" fontId="50" fillId="7" borderId="0" xfId="0" applyFont="1" applyFill="1" applyAlignment="1" applyProtection="1">
      <alignment horizontal="left" wrapText="1"/>
    </xf>
    <xf numFmtId="0" fontId="24" fillId="8" borderId="55" xfId="0" applyFont="1" applyFill="1" applyBorder="1" applyAlignment="1" applyProtection="1">
      <alignment horizontal="left" vertical="top"/>
      <protection locked="0"/>
    </xf>
    <xf numFmtId="0" fontId="24" fillId="8" borderId="50" xfId="0" applyFont="1" applyFill="1" applyBorder="1" applyAlignment="1" applyProtection="1">
      <alignment horizontal="left" vertical="top"/>
      <protection locked="0"/>
    </xf>
    <xf numFmtId="0" fontId="14" fillId="0" borderId="56" xfId="0" applyFont="1" applyBorder="1" applyAlignment="1" applyProtection="1">
      <alignment horizontal="left" vertical="top" wrapText="1"/>
    </xf>
    <xf numFmtId="0" fontId="14" fillId="0" borderId="3" xfId="0" applyFont="1" applyBorder="1" applyAlignment="1" applyProtection="1">
      <alignment horizontal="left" vertical="top" wrapText="1"/>
    </xf>
    <xf numFmtId="0" fontId="14" fillId="0" borderId="51" xfId="0" applyFont="1" applyBorder="1" applyAlignment="1" applyProtection="1">
      <alignment horizontal="left" vertical="top" wrapText="1"/>
    </xf>
    <xf numFmtId="0" fontId="14" fillId="0" borderId="29" xfId="0" applyFont="1" applyBorder="1" applyAlignment="1" applyProtection="1">
      <alignment horizontal="left" vertical="top" wrapText="1"/>
    </xf>
    <xf numFmtId="0" fontId="14" fillId="0" borderId="32" xfId="0" applyFont="1" applyBorder="1" applyAlignment="1" applyProtection="1">
      <alignment horizontal="left" vertical="top" wrapText="1"/>
    </xf>
    <xf numFmtId="0" fontId="14" fillId="0" borderId="53" xfId="0" applyFont="1" applyBorder="1" applyAlignment="1" applyProtection="1">
      <alignment horizontal="left" vertical="top" wrapText="1"/>
    </xf>
    <xf numFmtId="0" fontId="25" fillId="7" borderId="17" xfId="0" applyFont="1" applyFill="1" applyBorder="1" applyAlignment="1" applyProtection="1">
      <alignment horizontal="center" vertical="center"/>
    </xf>
    <xf numFmtId="0" fontId="49" fillId="0" borderId="2" xfId="0" applyFont="1" applyBorder="1" applyAlignment="1" applyProtection="1">
      <alignment horizontal="left" vertical="top" wrapText="1"/>
    </xf>
    <xf numFmtId="0" fontId="49" fillId="0" borderId="3" xfId="0" applyFont="1" applyBorder="1" applyAlignment="1" applyProtection="1">
      <alignment horizontal="left" vertical="top" wrapText="1"/>
    </xf>
    <xf numFmtId="0" fontId="49" fillId="0" borderId="4" xfId="0" applyFont="1" applyBorder="1" applyAlignment="1" applyProtection="1">
      <alignment horizontal="left" vertical="top" wrapText="1"/>
    </xf>
    <xf numFmtId="0" fontId="0" fillId="0" borderId="2"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2"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51" xfId="0" applyFont="1" applyFill="1" applyBorder="1" applyAlignment="1" applyProtection="1">
      <alignment vertical="center"/>
      <protection locked="0"/>
    </xf>
    <xf numFmtId="0" fontId="0" fillId="0" borderId="30"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0" fillId="0" borderId="53" xfId="0" applyFont="1" applyFill="1" applyBorder="1" applyAlignment="1" applyProtection="1">
      <alignment vertical="center"/>
      <protection locked="0"/>
    </xf>
    <xf numFmtId="0" fontId="34" fillId="15" borderId="59" xfId="0" applyFont="1" applyFill="1" applyBorder="1" applyAlignment="1" applyProtection="1">
      <alignment horizontal="center" vertical="center"/>
    </xf>
    <xf numFmtId="0" fontId="34" fillId="15" borderId="36" xfId="0" applyFont="1" applyFill="1" applyBorder="1" applyAlignment="1" applyProtection="1">
      <alignment horizontal="center" vertical="center"/>
    </xf>
    <xf numFmtId="0" fontId="34" fillId="15" borderId="60" xfId="0" applyFont="1" applyFill="1" applyBorder="1" applyAlignment="1" applyProtection="1">
      <alignment horizontal="center" vertical="center"/>
    </xf>
    <xf numFmtId="0" fontId="35" fillId="5" borderId="46" xfId="0" applyFont="1" applyFill="1" applyBorder="1" applyAlignment="1" applyProtection="1">
      <alignment horizontal="center" vertical="center"/>
    </xf>
    <xf numFmtId="0" fontId="35" fillId="5" borderId="47" xfId="0" applyFont="1" applyFill="1" applyBorder="1" applyAlignment="1" applyProtection="1">
      <alignment horizontal="center" vertical="center"/>
    </xf>
    <xf numFmtId="0" fontId="35" fillId="5" borderId="48" xfId="0" applyFont="1" applyFill="1" applyBorder="1" applyAlignment="1" applyProtection="1">
      <alignment horizontal="center" vertical="center"/>
    </xf>
    <xf numFmtId="0" fontId="37" fillId="9" borderId="8" xfId="0" applyFont="1" applyFill="1" applyBorder="1" applyAlignment="1" applyProtection="1">
      <alignment horizontal="center" vertical="center"/>
    </xf>
    <xf numFmtId="0" fontId="37" fillId="9" borderId="19" xfId="0" applyFont="1" applyFill="1" applyBorder="1" applyAlignment="1" applyProtection="1">
      <alignment horizontal="center" vertical="center"/>
    </xf>
    <xf numFmtId="0" fontId="37" fillId="9" borderId="11" xfId="0" applyFont="1" applyFill="1" applyBorder="1" applyAlignment="1" applyProtection="1">
      <alignment horizontal="center" vertical="center"/>
    </xf>
    <xf numFmtId="0" fontId="14" fillId="0" borderId="4" xfId="0" applyFont="1" applyBorder="1" applyAlignment="1" applyProtection="1">
      <alignment horizontal="left" vertical="top" wrapText="1"/>
    </xf>
    <xf numFmtId="0" fontId="35" fillId="5" borderId="59" xfId="0" applyFont="1" applyFill="1" applyBorder="1" applyAlignment="1" applyProtection="1">
      <alignment horizontal="center" vertical="center"/>
    </xf>
    <xf numFmtId="0" fontId="35" fillId="5" borderId="36" xfId="0" applyFont="1" applyFill="1" applyBorder="1" applyAlignment="1" applyProtection="1">
      <alignment horizontal="center" vertical="center"/>
    </xf>
    <xf numFmtId="0" fontId="35" fillId="5" borderId="52" xfId="0" applyFont="1" applyFill="1" applyBorder="1" applyAlignment="1" applyProtection="1">
      <alignment horizontal="center" vertical="center"/>
    </xf>
    <xf numFmtId="0" fontId="0" fillId="4" borderId="2" xfId="0" applyFont="1" applyFill="1" applyBorder="1" applyAlignment="1" applyProtection="1">
      <alignment horizontal="left" vertical="top" wrapText="1"/>
      <protection locked="0"/>
    </xf>
    <xf numFmtId="0" fontId="0" fillId="4" borderId="3"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35" fillId="9" borderId="19" xfId="0" applyFont="1" applyFill="1" applyBorder="1" applyAlignment="1" applyProtection="1">
      <alignment horizontal="center" vertical="center" wrapText="1"/>
    </xf>
    <xf numFmtId="0" fontId="35" fillId="9" borderId="20" xfId="0" applyFont="1" applyFill="1" applyBorder="1" applyAlignment="1" applyProtection="1">
      <alignment horizontal="center" vertical="center" wrapText="1"/>
    </xf>
    <xf numFmtId="0" fontId="0" fillId="7" borderId="1" xfId="0" applyFont="1" applyFill="1" applyBorder="1" applyAlignment="1" applyProtection="1">
      <alignment horizontal="left" vertical="top" wrapText="1"/>
    </xf>
    <xf numFmtId="0" fontId="0" fillId="0" borderId="1" xfId="0" applyFont="1" applyFill="1" applyBorder="1" applyAlignment="1" applyProtection="1">
      <alignment horizontal="center" vertical="top" wrapText="1"/>
    </xf>
    <xf numFmtId="0" fontId="35" fillId="5" borderId="60" xfId="0" applyFont="1" applyFill="1" applyBorder="1" applyAlignment="1" applyProtection="1">
      <alignment horizontal="center" vertical="center"/>
    </xf>
    <xf numFmtId="0" fontId="27" fillId="8" borderId="2" xfId="0" applyFont="1" applyFill="1" applyBorder="1" applyAlignment="1" applyProtection="1">
      <alignment horizontal="left" vertical="top" wrapText="1"/>
    </xf>
    <xf numFmtId="0" fontId="27" fillId="8" borderId="3" xfId="0" applyFont="1" applyFill="1" applyBorder="1" applyAlignment="1" applyProtection="1">
      <alignment horizontal="left" vertical="top" wrapText="1"/>
    </xf>
    <xf numFmtId="0" fontId="27" fillId="8" borderId="4" xfId="0" applyFont="1" applyFill="1" applyBorder="1" applyAlignment="1" applyProtection="1">
      <alignment horizontal="left" vertical="top" wrapText="1"/>
    </xf>
    <xf numFmtId="0" fontId="35" fillId="9" borderId="49" xfId="0" applyFont="1" applyFill="1" applyBorder="1" applyAlignment="1" applyProtection="1">
      <alignment horizontal="center" vertical="center" wrapText="1"/>
    </xf>
    <xf numFmtId="0" fontId="35" fillId="9" borderId="42" xfId="0" applyFont="1" applyFill="1" applyBorder="1" applyAlignment="1" applyProtection="1">
      <alignment horizontal="center" vertical="center" wrapText="1"/>
    </xf>
    <xf numFmtId="0" fontId="35" fillId="9" borderId="52" xfId="0" applyFont="1" applyFill="1" applyBorder="1" applyAlignment="1" applyProtection="1">
      <alignment horizontal="center" vertical="center" wrapText="1"/>
    </xf>
    <xf numFmtId="0" fontId="19" fillId="7" borderId="2" xfId="0" applyFont="1" applyFill="1" applyBorder="1" applyAlignment="1" applyProtection="1">
      <alignment horizontal="center" vertical="center" wrapText="1"/>
    </xf>
    <xf numFmtId="0" fontId="30" fillId="10" borderId="13" xfId="0" applyFont="1" applyFill="1" applyBorder="1" applyAlignment="1" applyProtection="1">
      <alignment horizontal="center" vertical="center" wrapText="1"/>
    </xf>
    <xf numFmtId="0" fontId="30" fillId="9" borderId="13" xfId="0" applyFont="1" applyFill="1" applyBorder="1" applyAlignment="1" applyProtection="1">
      <alignment horizontal="center" vertical="center" wrapText="1"/>
    </xf>
    <xf numFmtId="0" fontId="30" fillId="11" borderId="70" xfId="0" applyFont="1" applyFill="1" applyBorder="1" applyAlignment="1" applyProtection="1">
      <alignment horizontal="center" vertical="center" wrapText="1"/>
    </xf>
    <xf numFmtId="0" fontId="30" fillId="11" borderId="44" xfId="0" applyFont="1" applyFill="1" applyBorder="1" applyAlignment="1" applyProtection="1">
      <alignment horizontal="center" vertical="center" wrapText="1"/>
    </xf>
    <xf numFmtId="0" fontId="39" fillId="7" borderId="63" xfId="0" applyFont="1" applyFill="1" applyBorder="1" applyAlignment="1" applyProtection="1">
      <alignment horizontal="left" vertical="top" wrapText="1"/>
    </xf>
    <xf numFmtId="0" fontId="39" fillId="7" borderId="12" xfId="0" applyFont="1" applyFill="1" applyBorder="1" applyAlignment="1" applyProtection="1">
      <alignment horizontal="left" vertical="top" wrapText="1"/>
    </xf>
    <xf numFmtId="0" fontId="39" fillId="7" borderId="67" xfId="0" applyFont="1" applyFill="1" applyBorder="1" applyAlignment="1" applyProtection="1">
      <alignment horizontal="left" vertical="top" wrapText="1"/>
    </xf>
    <xf numFmtId="0" fontId="37" fillId="9" borderId="49" xfId="0" applyFont="1" applyFill="1" applyBorder="1" applyAlignment="1" applyProtection="1">
      <alignment horizontal="center" vertical="center"/>
    </xf>
    <xf numFmtId="0" fontId="37" fillId="9" borderId="42" xfId="0" applyFont="1" applyFill="1" applyBorder="1" applyAlignment="1" applyProtection="1">
      <alignment horizontal="center" vertical="center"/>
    </xf>
    <xf numFmtId="0" fontId="37" fillId="9" borderId="50" xfId="0" applyFont="1" applyFill="1" applyBorder="1" applyAlignment="1" applyProtection="1">
      <alignment horizontal="center" vertical="center"/>
    </xf>
    <xf numFmtId="0" fontId="0" fillId="7" borderId="2" xfId="0" applyFont="1" applyFill="1" applyBorder="1" applyAlignment="1" applyProtection="1">
      <alignment horizontal="left" vertical="top" wrapText="1"/>
    </xf>
    <xf numFmtId="0" fontId="0" fillId="7" borderId="3" xfId="0" applyFont="1" applyFill="1" applyBorder="1" applyAlignment="1" applyProtection="1">
      <alignment horizontal="left" vertical="top" wrapText="1"/>
    </xf>
    <xf numFmtId="0" fontId="0" fillId="7" borderId="4" xfId="0" applyFont="1" applyFill="1" applyBorder="1" applyAlignment="1" applyProtection="1">
      <alignment horizontal="left" vertical="top" wrapText="1"/>
    </xf>
    <xf numFmtId="0" fontId="0" fillId="0" borderId="1" xfId="0" applyFont="1" applyFill="1" applyBorder="1" applyAlignment="1" applyProtection="1">
      <alignment vertical="top" wrapText="1"/>
    </xf>
    <xf numFmtId="0" fontId="0" fillId="4" borderId="30" xfId="0" applyFont="1" applyFill="1" applyBorder="1" applyAlignment="1" applyProtection="1">
      <alignment horizontal="left" vertical="top" wrapText="1"/>
      <protection locked="0"/>
    </xf>
    <xf numFmtId="0" fontId="0" fillId="4" borderId="32" xfId="0" applyFont="1" applyFill="1" applyBorder="1" applyAlignment="1" applyProtection="1">
      <alignment horizontal="left" vertical="top" wrapText="1"/>
      <protection locked="0"/>
    </xf>
    <xf numFmtId="0" fontId="0" fillId="4" borderId="22" xfId="0" applyFont="1" applyFill="1" applyBorder="1" applyAlignment="1" applyProtection="1">
      <alignment horizontal="left" vertical="top" wrapText="1"/>
      <protection locked="0"/>
    </xf>
    <xf numFmtId="0" fontId="50" fillId="7" borderId="0" xfId="0" applyFont="1" applyFill="1" applyAlignment="1" applyProtection="1">
      <alignment horizontal="left" vertical="center" wrapText="1"/>
    </xf>
    <xf numFmtId="0" fontId="0" fillId="0" borderId="30"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0" fillId="7" borderId="0" xfId="0" applyFill="1" applyBorder="1" applyAlignment="1" applyProtection="1">
      <alignment horizontal="center"/>
    </xf>
    <xf numFmtId="0" fontId="34" fillId="2" borderId="59" xfId="0" applyFont="1" applyFill="1" applyBorder="1" applyAlignment="1" applyProtection="1">
      <alignment horizontal="center" vertical="center"/>
    </xf>
    <xf numFmtId="0" fontId="34" fillId="2" borderId="36" xfId="0" applyFont="1" applyFill="1" applyBorder="1" applyAlignment="1" applyProtection="1">
      <alignment horizontal="center" vertical="center"/>
    </xf>
    <xf numFmtId="0" fontId="34" fillId="2" borderId="60" xfId="0" applyFont="1" applyFill="1" applyBorder="1" applyAlignment="1" applyProtection="1">
      <alignment horizontal="center" vertical="center"/>
    </xf>
    <xf numFmtId="0" fontId="19" fillId="9" borderId="5" xfId="0" applyFont="1" applyFill="1" applyBorder="1" applyAlignment="1" applyProtection="1">
      <alignment horizontal="center" vertical="center" wrapText="1"/>
    </xf>
    <xf numFmtId="0" fontId="0" fillId="0" borderId="1" xfId="0" applyBorder="1" applyAlignment="1">
      <alignment vertical="top"/>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41" fillId="2" borderId="59" xfId="0" applyFont="1" applyFill="1" applyBorder="1" applyAlignment="1" applyProtection="1">
      <alignment horizontal="center" vertical="center"/>
    </xf>
    <xf numFmtId="0" fontId="41" fillId="2" borderId="36" xfId="0" applyFont="1" applyFill="1" applyBorder="1" applyAlignment="1" applyProtection="1">
      <alignment horizontal="center" vertical="center"/>
    </xf>
    <xf numFmtId="0" fontId="41" fillId="2" borderId="60" xfId="0" applyFont="1" applyFill="1" applyBorder="1" applyAlignment="1" applyProtection="1">
      <alignment horizontal="center" vertical="center"/>
    </xf>
    <xf numFmtId="0" fontId="41" fillId="2" borderId="68" xfId="0" applyFont="1" applyFill="1" applyBorder="1" applyAlignment="1" applyProtection="1">
      <alignment horizontal="center" vertical="center"/>
    </xf>
    <xf numFmtId="0" fontId="41" fillId="2" borderId="17" xfId="0" applyFont="1" applyFill="1" applyBorder="1" applyAlignment="1" applyProtection="1">
      <alignment horizontal="center" vertical="center"/>
    </xf>
    <xf numFmtId="0" fontId="41" fillId="2" borderId="21" xfId="0" applyFont="1" applyFill="1" applyBorder="1" applyAlignment="1" applyProtection="1">
      <alignment horizontal="center" vertical="center"/>
    </xf>
    <xf numFmtId="0" fontId="47" fillId="0" borderId="46" xfId="0" applyFont="1" applyFill="1" applyBorder="1" applyAlignment="1" applyProtection="1">
      <alignment horizontal="center" vertical="center" wrapText="1"/>
    </xf>
    <xf numFmtId="0" fontId="48" fillId="0" borderId="47" xfId="0" applyFont="1" applyFill="1" applyBorder="1" applyAlignment="1" applyProtection="1">
      <alignment horizontal="center" vertical="center" wrapText="1"/>
    </xf>
    <xf numFmtId="0" fontId="48" fillId="0" borderId="48" xfId="0" applyFont="1" applyFill="1" applyBorder="1" applyAlignment="1" applyProtection="1">
      <alignment horizontal="center" vertical="center" wrapText="1"/>
    </xf>
  </cellXfs>
  <cellStyles count="3">
    <cellStyle name="Hyperlink" xfId="2" builtinId="8"/>
    <cellStyle name="Normal" xfId="0" builtinId="0"/>
    <cellStyle name="Percent" xfId="1" builtinId="5"/>
  </cellStyles>
  <dxfs count="204">
    <dxf>
      <fill>
        <patternFill>
          <bgColor rgb="FFFF0000"/>
        </patternFill>
      </fill>
    </dxf>
    <dxf>
      <fill>
        <patternFill>
          <bgColor rgb="FFFFC000"/>
        </patternFill>
      </fill>
    </dxf>
    <dxf>
      <fill>
        <patternFill>
          <bgColor rgb="FF00B050"/>
        </patternFill>
      </fill>
    </dxf>
    <dxf>
      <font>
        <b/>
        <i/>
        <color rgb="FFFF0000"/>
      </font>
    </dxf>
    <dxf>
      <font>
        <b/>
        <i/>
        <color rgb="FFFF0000"/>
      </font>
    </dxf>
    <dxf>
      <font>
        <b/>
        <i/>
        <color rgb="FF00B050"/>
      </font>
    </dxf>
    <dxf>
      <font>
        <b/>
        <i/>
        <color rgb="FFFF000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ill>
        <patternFill>
          <bgColor theme="9"/>
        </patternFill>
      </fill>
    </dxf>
    <dxf>
      <fill>
        <patternFill>
          <bgColor theme="9"/>
        </patternFill>
      </fill>
    </dxf>
    <dxf>
      <fill>
        <patternFill>
          <bgColor theme="9"/>
        </patternFill>
      </fill>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ont>
        <color rgb="FF9C0006"/>
      </font>
      <fill>
        <patternFill>
          <bgColor rgb="FFFFC7CE"/>
        </patternFill>
      </fill>
    </dxf>
    <dxf>
      <fill>
        <patternFill>
          <bgColor rgb="FF92D050"/>
        </patternFill>
      </fill>
    </dxf>
    <dxf>
      <fill>
        <patternFill>
          <bgColor rgb="FFFF0000"/>
        </patternFill>
      </fill>
    </dxf>
    <dxf>
      <fill>
        <patternFill>
          <bgColor rgb="FF92D050"/>
        </patternFill>
      </fill>
    </dxf>
    <dxf>
      <font>
        <color auto="1"/>
      </font>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ont>
        <color auto="1"/>
      </font>
      <fill>
        <patternFill>
          <bgColor rgb="FFFFC000"/>
        </patternFill>
      </fill>
    </dxf>
    <dxf>
      <font>
        <color auto="1"/>
      </font>
      <fill>
        <patternFill>
          <bgColor rgb="FFFF0000"/>
        </patternFill>
      </fill>
    </dxf>
    <dxf>
      <font>
        <color rgb="FF9C5700"/>
      </font>
      <fill>
        <patternFill>
          <bgColor rgb="FFFFEB9C"/>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theme="0" tint="-0.24994659260841701"/>
        </patternFill>
      </fill>
    </dxf>
    <dxf>
      <fill>
        <patternFill>
          <bgColor theme="0" tint="-0.14996795556505021"/>
        </patternFill>
      </fill>
    </dxf>
    <dxf>
      <fill>
        <patternFill>
          <bgColor rgb="FF92D050"/>
        </patternFill>
      </fill>
    </dxf>
    <dxf>
      <fill>
        <patternFill>
          <bgColor rgb="FFFF0000"/>
        </patternFill>
      </fill>
    </dxf>
    <dxf>
      <fill>
        <patternFill>
          <bgColor theme="0" tint="-0.24994659260841701"/>
        </patternFill>
      </fill>
    </dxf>
    <dxf>
      <fill>
        <patternFill>
          <bgColor theme="0" tint="-0.14996795556505021"/>
        </patternFill>
      </fill>
    </dxf>
    <dxf>
      <fill>
        <patternFill>
          <bgColor rgb="FF92D050"/>
        </patternFill>
      </fill>
    </dxf>
    <dxf>
      <fill>
        <patternFill>
          <bgColor rgb="FFFF0000"/>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34998626667073579"/>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D9D9D9"/>
      <color rgb="FFFABA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Répartition des risques combinés "Caractéristique</a:t>
            </a:r>
            <a:r>
              <a:rPr lang="nl-BE" baseline="0"/>
              <a:t> client</a:t>
            </a:r>
            <a:r>
              <a:rPr lang="nl-BE"/>
              <a:t>" </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1"/>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B980-4DE8-A581-20E93B7577E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B980-4DE8-A581-20E93B7577E0}"/>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B980-4DE8-A581-20E93B7577E0}"/>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6-B980-4DE8-A581-20E93B7577E0}"/>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'Analyse globale des risques'!$AK$43:$AN$43</c:f>
              <c:strCache>
                <c:ptCount val="4"/>
                <c:pt idx="0">
                  <c:v>faible</c:v>
                </c:pt>
                <c:pt idx="1">
                  <c:v>standard</c:v>
                </c:pt>
                <c:pt idx="2">
                  <c:v>élévé</c:v>
                </c:pt>
                <c:pt idx="3">
                  <c:v>non évalué</c:v>
                </c:pt>
              </c:strCache>
            </c:strRef>
          </c:cat>
          <c:val>
            <c:numRef>
              <c:f>'Analyse globale des risques'!$AK$44:$AN$44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B980-4DE8-A581-20E93B7577E0}"/>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Facteur de risque</a:t>
            </a:r>
            <a:r>
              <a:rPr lang="nl-BE" baseline="0"/>
              <a:t> "Pays ou zones géographiques"</a:t>
            </a:r>
            <a:endParaRPr lang="nl-BE"/>
          </a:p>
        </c:rich>
      </c:tx>
      <c:layout>
        <c:manualLayout>
          <c:xMode val="edge"/>
          <c:yMode val="edge"/>
          <c:x val="0.1480824448794846"/>
          <c:y val="4.21474008549690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bar"/>
        <c:grouping val="clustered"/>
        <c:varyColors val="0"/>
        <c:ser>
          <c:idx val="0"/>
          <c:order val="0"/>
          <c:tx>
            <c:strRef>
              <c:f>'Analyse globale des risques'!$AI$101</c:f>
              <c:strCache>
                <c:ptCount val="1"/>
                <c:pt idx="0">
                  <c:v>Pertinent</c:v>
                </c:pt>
              </c:strCache>
            </c:strRef>
          </c:tx>
          <c:spPr>
            <a:solidFill>
              <a:srgbClr val="FF0000">
                <a:alpha val="85000"/>
              </a:srgbClr>
            </a:solidFill>
            <a:ln w="9525" cap="flat" cmpd="sng" algn="ctr">
              <a:solidFill>
                <a:schemeClr val="lt1">
                  <a:alpha val="50000"/>
                </a:schemeClr>
              </a:solidFill>
              <a:round/>
            </a:ln>
            <a:effectLst/>
          </c:spPr>
          <c:invertIfNegative val="0"/>
          <c:dPt>
            <c:idx val="0"/>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2-8493-475A-81E1-3D2C1989E262}"/>
              </c:ext>
            </c:extLst>
          </c:dPt>
          <c:dPt>
            <c:idx val="1"/>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4-8493-475A-81E1-3D2C1989E26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'Analyse globale des risques'!$AJ$100:$AK$100</c:f>
              <c:strCache>
                <c:ptCount val="2"/>
                <c:pt idx="0">
                  <c:v>Facteur augmentant le risque</c:v>
                </c:pt>
                <c:pt idx="1">
                  <c:v>Facteur diminuant le risque</c:v>
                </c:pt>
              </c:strCache>
            </c:strRef>
          </c:cat>
          <c:val>
            <c:numRef>
              <c:f>'Analyse globale des risques'!$AJ$101:$AK$101</c:f>
              <c:numCache>
                <c:formatCode>General</c:formatCode>
                <c:ptCount val="2"/>
                <c:pt idx="0">
                  <c:v>0</c:v>
                </c:pt>
                <c:pt idx="1">
                  <c:v>0</c:v>
                </c:pt>
              </c:numCache>
            </c:numRef>
          </c:val>
          <c:extLst>
            <c:ext xmlns:c16="http://schemas.microsoft.com/office/drawing/2014/chart" uri="{C3380CC4-5D6E-409C-BE32-E72D297353CC}">
              <c16:uniqueId val="{00000005-8493-475A-81E1-3D2C1989E262}"/>
            </c:ext>
          </c:extLst>
        </c:ser>
        <c:ser>
          <c:idx val="1"/>
          <c:order val="1"/>
          <c:tx>
            <c:strRef>
              <c:f>'Analyse globale des risques'!$AI$102</c:f>
              <c:strCache>
                <c:ptCount val="1"/>
                <c:pt idx="0">
                  <c:v>Non pertinent</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'Analyse globale des risques'!$AJ$100:$AK$100</c:f>
              <c:strCache>
                <c:ptCount val="2"/>
                <c:pt idx="0">
                  <c:v>Facteur augmentant le risque</c:v>
                </c:pt>
                <c:pt idx="1">
                  <c:v>Facteur diminuant le risque</c:v>
                </c:pt>
              </c:strCache>
            </c:strRef>
          </c:cat>
          <c:val>
            <c:numRef>
              <c:f>'Analyse globale des risques'!$AJ$102:$AK$102</c:f>
              <c:numCache>
                <c:formatCode>General</c:formatCode>
                <c:ptCount val="2"/>
                <c:pt idx="0">
                  <c:v>0</c:v>
                </c:pt>
                <c:pt idx="1">
                  <c:v>0</c:v>
                </c:pt>
              </c:numCache>
            </c:numRef>
          </c:val>
          <c:extLst>
            <c:ext xmlns:c16="http://schemas.microsoft.com/office/drawing/2014/chart" uri="{C3380CC4-5D6E-409C-BE32-E72D297353CC}">
              <c16:uniqueId val="{00000006-01DE-4AAE-8FD3-74884F95A5A7}"/>
            </c:ext>
          </c:extLst>
        </c:ser>
        <c:dLbls>
          <c:dLblPos val="inEnd"/>
          <c:showLegendKey val="0"/>
          <c:showVal val="1"/>
          <c:showCatName val="0"/>
          <c:showSerName val="0"/>
          <c:showPercent val="0"/>
          <c:showBubbleSize val="0"/>
        </c:dLbls>
        <c:gapWidth val="65"/>
        <c:axId val="517865704"/>
        <c:axId val="517865312"/>
      </c:barChart>
      <c:catAx>
        <c:axId val="517865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17865312"/>
        <c:crosses val="autoZero"/>
        <c:auto val="1"/>
        <c:lblAlgn val="ctr"/>
        <c:lblOffset val="100"/>
        <c:noMultiLvlLbl val="0"/>
      </c:catAx>
      <c:valAx>
        <c:axId val="517865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7865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dTable>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Répartition des risques combinés "Zone géographique"</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1"/>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883D-40D9-835E-07BCE63A6E8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883D-40D9-835E-07BCE63A6E8B}"/>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883D-40D9-835E-07BCE63A6E8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6-883D-40D9-835E-07BCE63A6E8B}"/>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'Analyse globale des risques'!$AK$111:$AN$111</c:f>
              <c:strCache>
                <c:ptCount val="4"/>
                <c:pt idx="0">
                  <c:v>faible</c:v>
                </c:pt>
                <c:pt idx="1">
                  <c:v>standard</c:v>
                </c:pt>
                <c:pt idx="2">
                  <c:v>élévé</c:v>
                </c:pt>
                <c:pt idx="3">
                  <c:v>non évalué</c:v>
                </c:pt>
              </c:strCache>
            </c:strRef>
          </c:cat>
          <c:val>
            <c:numRef>
              <c:f>'Analyse globale des risques'!$AK$112:$AN$112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883D-40D9-835E-07BCE63A6E8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Facteur de risque</a:t>
            </a:r>
            <a:r>
              <a:rPr lang="nl-BE" baseline="0"/>
              <a:t> "Caractéristiques clients"</a:t>
            </a:r>
            <a:endParaRPr lang="nl-BE"/>
          </a:p>
        </c:rich>
      </c:tx>
      <c:layout>
        <c:manualLayout>
          <c:xMode val="edge"/>
          <c:yMode val="edge"/>
          <c:x val="0.1480824448794846"/>
          <c:y val="4.21474008549690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bar"/>
        <c:grouping val="clustered"/>
        <c:varyColors val="0"/>
        <c:ser>
          <c:idx val="0"/>
          <c:order val="0"/>
          <c:tx>
            <c:strRef>
              <c:f>'Analyse globale des risques'!$AI$13</c:f>
              <c:strCache>
                <c:ptCount val="1"/>
                <c:pt idx="0">
                  <c:v>Pertinent</c:v>
                </c:pt>
              </c:strCache>
            </c:strRef>
          </c:tx>
          <c:spPr>
            <a:solidFill>
              <a:schemeClr val="accent1">
                <a:alpha val="85000"/>
              </a:schemeClr>
            </a:solidFill>
            <a:ln w="9525" cap="flat" cmpd="sng" algn="ctr">
              <a:solidFill>
                <a:srgbClr val="FF0000">
                  <a:alpha val="50000"/>
                </a:srgbClr>
              </a:solidFill>
              <a:round/>
            </a:ln>
            <a:effectLst/>
          </c:spPr>
          <c:invertIfNegative val="0"/>
          <c:dPt>
            <c:idx val="0"/>
            <c:invertIfNegative val="0"/>
            <c:bubble3D val="0"/>
            <c:spPr>
              <a:solidFill>
                <a:srgbClr val="FF0000">
                  <a:alpha val="85000"/>
                </a:srgbClr>
              </a:solidFill>
              <a:ln w="9525" cap="flat" cmpd="sng" algn="ctr">
                <a:solidFill>
                  <a:srgbClr val="FF0000">
                    <a:alpha val="50000"/>
                  </a:srgbClr>
                </a:solidFill>
                <a:round/>
              </a:ln>
              <a:effectLst/>
            </c:spPr>
            <c:extLst>
              <c:ext xmlns:c16="http://schemas.microsoft.com/office/drawing/2014/chart" uri="{C3380CC4-5D6E-409C-BE32-E72D297353CC}">
                <c16:uniqueId val="{00000007-2876-47E0-A4E1-3C842D125F83}"/>
              </c:ext>
            </c:extLst>
          </c:dPt>
          <c:dPt>
            <c:idx val="1"/>
            <c:invertIfNegative val="0"/>
            <c:bubble3D val="0"/>
            <c:spPr>
              <a:solidFill>
                <a:srgbClr val="00B050">
                  <a:alpha val="85000"/>
                </a:srgbClr>
              </a:solidFill>
              <a:ln w="9525" cap="flat" cmpd="sng" algn="ctr">
                <a:solidFill>
                  <a:srgbClr val="00B050">
                    <a:alpha val="50000"/>
                  </a:srgbClr>
                </a:solidFill>
                <a:round/>
              </a:ln>
              <a:effectLst/>
            </c:spPr>
            <c:extLst>
              <c:ext xmlns:c16="http://schemas.microsoft.com/office/drawing/2014/chart" uri="{C3380CC4-5D6E-409C-BE32-E72D297353CC}">
                <c16:uniqueId val="{00000006-2876-47E0-A4E1-3C842D125F8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'Analyse globale des risques'!$AJ$12:$AK$12</c:f>
              <c:strCache>
                <c:ptCount val="2"/>
                <c:pt idx="0">
                  <c:v>Facteurs augmentant le risque</c:v>
                </c:pt>
                <c:pt idx="1">
                  <c:v>Facteurs diminuant le risque</c:v>
                </c:pt>
              </c:strCache>
            </c:strRef>
          </c:cat>
          <c:val>
            <c:numRef>
              <c:f>'Analyse globale des risques'!$AJ$13:$AK$13</c:f>
              <c:numCache>
                <c:formatCode>General</c:formatCode>
                <c:ptCount val="2"/>
                <c:pt idx="0">
                  <c:v>0</c:v>
                </c:pt>
                <c:pt idx="1">
                  <c:v>0</c:v>
                </c:pt>
              </c:numCache>
            </c:numRef>
          </c:val>
          <c:extLst>
            <c:ext xmlns:c16="http://schemas.microsoft.com/office/drawing/2014/chart" uri="{C3380CC4-5D6E-409C-BE32-E72D297353CC}">
              <c16:uniqueId val="{00000001-2876-47E0-A4E1-3C842D125F83}"/>
            </c:ext>
          </c:extLst>
        </c:ser>
        <c:ser>
          <c:idx val="1"/>
          <c:order val="1"/>
          <c:tx>
            <c:strRef>
              <c:f>'Analyse globale des risques'!$AI$14</c:f>
              <c:strCache>
                <c:ptCount val="1"/>
                <c:pt idx="0">
                  <c:v>Non pertinent</c:v>
                </c:pt>
              </c:strCache>
            </c:strRef>
          </c:tx>
          <c:spPr>
            <a:solidFill>
              <a:srgbClr val="FF0000">
                <a:alpha val="85000"/>
              </a:srgbClr>
            </a:solidFill>
            <a:ln w="9525" cap="flat" cmpd="sng" algn="ctr">
              <a:solidFill>
                <a:schemeClr val="lt1">
                  <a:alpha val="50000"/>
                </a:schemeClr>
              </a:solidFill>
              <a:round/>
            </a:ln>
            <a:effectLst/>
          </c:spPr>
          <c:invertIfNegative val="0"/>
          <c:dPt>
            <c:idx val="0"/>
            <c:invertIfNegative val="0"/>
            <c:bubble3D val="0"/>
            <c:spPr>
              <a:solidFill>
                <a:schemeClr val="bg1">
                  <a:lumMod val="5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8-2876-47E0-A4E1-3C842D125F83}"/>
              </c:ext>
            </c:extLst>
          </c:dPt>
          <c:dPt>
            <c:idx val="1"/>
            <c:invertIfNegative val="0"/>
            <c:bubble3D val="0"/>
            <c:spPr>
              <a:solidFill>
                <a:schemeClr val="bg1">
                  <a:lumMod val="5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1CEA-4FFB-A798-F91DD75D858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'Analyse globale des risques'!$AJ$12:$AK$12</c:f>
              <c:strCache>
                <c:ptCount val="2"/>
                <c:pt idx="0">
                  <c:v>Facteurs augmentant le risque</c:v>
                </c:pt>
                <c:pt idx="1">
                  <c:v>Facteurs diminuant le risque</c:v>
                </c:pt>
              </c:strCache>
            </c:strRef>
          </c:cat>
          <c:val>
            <c:numRef>
              <c:f>'Analyse globale des risques'!$AJ$14:$AK$14</c:f>
              <c:numCache>
                <c:formatCode>General</c:formatCode>
                <c:ptCount val="2"/>
                <c:pt idx="0">
                  <c:v>0</c:v>
                </c:pt>
                <c:pt idx="1">
                  <c:v>0</c:v>
                </c:pt>
              </c:numCache>
            </c:numRef>
          </c:val>
          <c:extLst>
            <c:ext xmlns:c16="http://schemas.microsoft.com/office/drawing/2014/chart" uri="{C3380CC4-5D6E-409C-BE32-E72D297353CC}">
              <c16:uniqueId val="{00000003-2876-47E0-A4E1-3C842D125F83}"/>
            </c:ext>
          </c:extLst>
        </c:ser>
        <c:dLbls>
          <c:dLblPos val="inEnd"/>
          <c:showLegendKey val="0"/>
          <c:showVal val="1"/>
          <c:showCatName val="0"/>
          <c:showSerName val="0"/>
          <c:showPercent val="0"/>
          <c:showBubbleSize val="0"/>
        </c:dLbls>
        <c:gapWidth val="65"/>
        <c:axId val="517865704"/>
        <c:axId val="517865312"/>
      </c:barChart>
      <c:catAx>
        <c:axId val="517865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17865312"/>
        <c:crosses val="autoZero"/>
        <c:auto val="1"/>
        <c:lblAlgn val="ctr"/>
        <c:lblOffset val="100"/>
        <c:noMultiLvlLbl val="0"/>
      </c:catAx>
      <c:valAx>
        <c:axId val="517865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7865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dTable>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Facteur de risque</a:t>
            </a:r>
            <a:r>
              <a:rPr lang="nl-BE" baseline="0"/>
              <a:t> "Canaux de distribution"</a:t>
            </a:r>
            <a:endParaRPr lang="nl-BE"/>
          </a:p>
        </c:rich>
      </c:tx>
      <c:layout>
        <c:manualLayout>
          <c:xMode val="edge"/>
          <c:yMode val="edge"/>
          <c:x val="0.1480824448794846"/>
          <c:y val="4.21474008549690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bar"/>
        <c:grouping val="clustered"/>
        <c:varyColors val="0"/>
        <c:ser>
          <c:idx val="0"/>
          <c:order val="0"/>
          <c:tx>
            <c:strRef>
              <c:f>'Analyse globale des risques'!$AI$139</c:f>
              <c:strCache>
                <c:ptCount val="1"/>
                <c:pt idx="0">
                  <c:v>Pertinent</c:v>
                </c:pt>
              </c:strCache>
            </c:strRef>
          </c:tx>
          <c:spPr>
            <a:solidFill>
              <a:srgbClr val="FF0000">
                <a:alpha val="85000"/>
              </a:srgbClr>
            </a:solidFill>
            <a:ln w="9525" cap="flat" cmpd="sng" algn="ctr">
              <a:solidFill>
                <a:schemeClr val="lt1">
                  <a:alpha val="50000"/>
                </a:schemeClr>
              </a:solidFill>
              <a:round/>
            </a:ln>
            <a:effectLst/>
          </c:spPr>
          <c:invertIfNegative val="0"/>
          <c:dPt>
            <c:idx val="0"/>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2-FE73-405E-AD0D-D00CFBA9521E}"/>
              </c:ext>
            </c:extLst>
          </c:dPt>
          <c:dPt>
            <c:idx val="1"/>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2-DA39-43C2-9840-61B7D87DF41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'Analyse globale des risques'!$AJ$137:$AK$138</c:f>
              <c:strCache>
                <c:ptCount val="2"/>
                <c:pt idx="0">
                  <c:v>Facteur augmentant le risque</c:v>
                </c:pt>
                <c:pt idx="1">
                  <c:v>Facteur diminuant le risque</c:v>
                </c:pt>
              </c:strCache>
            </c:strRef>
          </c:cat>
          <c:val>
            <c:numRef>
              <c:f>'Analyse globale des risques'!$AJ$139:$AK$139</c:f>
              <c:numCache>
                <c:formatCode>General</c:formatCode>
                <c:ptCount val="2"/>
                <c:pt idx="0">
                  <c:v>0</c:v>
                </c:pt>
                <c:pt idx="1">
                  <c:v>0</c:v>
                </c:pt>
              </c:numCache>
            </c:numRef>
          </c:val>
          <c:extLst>
            <c:ext xmlns:c16="http://schemas.microsoft.com/office/drawing/2014/chart" uri="{C3380CC4-5D6E-409C-BE32-E72D297353CC}">
              <c16:uniqueId val="{00000005-FE73-405E-AD0D-D00CFBA9521E}"/>
            </c:ext>
          </c:extLst>
        </c:ser>
        <c:ser>
          <c:idx val="1"/>
          <c:order val="1"/>
          <c:tx>
            <c:strRef>
              <c:f>'Analyse globale des risques'!$AI$140</c:f>
              <c:strCache>
                <c:ptCount val="1"/>
                <c:pt idx="0">
                  <c:v>Non pertinent</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'Analyse globale des risques'!$AJ$137:$AK$138</c:f>
              <c:strCache>
                <c:ptCount val="2"/>
                <c:pt idx="0">
                  <c:v>Facteur augmentant le risque</c:v>
                </c:pt>
                <c:pt idx="1">
                  <c:v>Facteur diminuant le risque</c:v>
                </c:pt>
              </c:strCache>
            </c:strRef>
          </c:cat>
          <c:val>
            <c:numRef>
              <c:f>'Analyse globale des risques'!$AJ$140:$AK$140</c:f>
              <c:numCache>
                <c:formatCode>General</c:formatCode>
                <c:ptCount val="2"/>
                <c:pt idx="0">
                  <c:v>0</c:v>
                </c:pt>
                <c:pt idx="1">
                  <c:v>0</c:v>
                </c:pt>
              </c:numCache>
            </c:numRef>
          </c:val>
          <c:extLst>
            <c:ext xmlns:c16="http://schemas.microsoft.com/office/drawing/2014/chart" uri="{C3380CC4-5D6E-409C-BE32-E72D297353CC}">
              <c16:uniqueId val="{00000009-FE73-405E-AD0D-D00CFBA9521E}"/>
            </c:ext>
          </c:extLst>
        </c:ser>
        <c:dLbls>
          <c:dLblPos val="inEnd"/>
          <c:showLegendKey val="0"/>
          <c:showVal val="1"/>
          <c:showCatName val="0"/>
          <c:showSerName val="0"/>
          <c:showPercent val="0"/>
          <c:showBubbleSize val="0"/>
        </c:dLbls>
        <c:gapWidth val="65"/>
        <c:axId val="517865704"/>
        <c:axId val="517865312"/>
      </c:barChart>
      <c:catAx>
        <c:axId val="517865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17865312"/>
        <c:crosses val="autoZero"/>
        <c:auto val="1"/>
        <c:lblAlgn val="ctr"/>
        <c:lblOffset val="100"/>
        <c:noMultiLvlLbl val="0"/>
      </c:catAx>
      <c:valAx>
        <c:axId val="517865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7865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dTable>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Répartition des risques combinés "Canaux de distributions"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0"/>
          <c:order val="0"/>
          <c:spPr>
            <a:solidFill>
              <a:srgbClr val="00B050"/>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975F-4D23-8D9F-0F8CDEB5982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975F-4D23-8D9F-0F8CDEB59820}"/>
              </c:ext>
            </c:extLst>
          </c:dPt>
          <c:dPt>
            <c:idx val="2"/>
            <c:bubble3D val="0"/>
            <c:spPr>
              <a:solidFill>
                <a:srgbClr val="FF0000">
                  <a:alpha val="99000"/>
                </a:srgb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975F-4D23-8D9F-0F8CDEB59820}"/>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6-975F-4D23-8D9F-0F8CDEB59820}"/>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'Analyse globale des risques'!$AK$147:$AN$147</c:f>
              <c:strCache>
                <c:ptCount val="4"/>
                <c:pt idx="0">
                  <c:v>faible</c:v>
                </c:pt>
                <c:pt idx="1">
                  <c:v>standard</c:v>
                </c:pt>
                <c:pt idx="2">
                  <c:v>élévé</c:v>
                </c:pt>
                <c:pt idx="3">
                  <c:v>non évalué</c:v>
                </c:pt>
              </c:strCache>
            </c:strRef>
          </c:cat>
          <c:val>
            <c:numRef>
              <c:f>'Analyse globale des risques'!$AK$148:$AN$148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975F-4D23-8D9F-0F8CDEB59820}"/>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Facteur de risque</a:t>
            </a:r>
            <a:r>
              <a:rPr lang="nl-BE" baseline="0"/>
              <a:t> "Caractéristiques services"</a:t>
            </a:r>
            <a:endParaRPr lang="nl-BE"/>
          </a:p>
        </c:rich>
      </c:tx>
      <c:layout>
        <c:manualLayout>
          <c:xMode val="edge"/>
          <c:yMode val="edge"/>
          <c:x val="0.1480824448794846"/>
          <c:y val="4.214740085496906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bar"/>
        <c:grouping val="clustered"/>
        <c:varyColors val="0"/>
        <c:ser>
          <c:idx val="0"/>
          <c:order val="0"/>
          <c:tx>
            <c:strRef>
              <c:f>'Analyse globale des risques'!$AI$69</c:f>
              <c:strCache>
                <c:ptCount val="1"/>
                <c:pt idx="0">
                  <c:v>Pertinent</c:v>
                </c:pt>
              </c:strCache>
            </c:strRef>
          </c:tx>
          <c:spPr>
            <a:solidFill>
              <a:srgbClr val="FF0000">
                <a:alpha val="85000"/>
              </a:srgbClr>
            </a:solidFill>
            <a:ln w="9525" cap="flat" cmpd="sng" algn="ctr">
              <a:solidFill>
                <a:schemeClr val="lt1">
                  <a:alpha val="50000"/>
                </a:schemeClr>
              </a:solidFill>
              <a:round/>
            </a:ln>
            <a:effectLst/>
          </c:spPr>
          <c:invertIfNegative val="0"/>
          <c:dPt>
            <c:idx val="1"/>
            <c:invertIfNegative val="0"/>
            <c:bubble3D val="0"/>
            <c:spPr>
              <a:solidFill>
                <a:srgbClr val="00B050">
                  <a:alpha val="85000"/>
                </a:srgbClr>
              </a:solidFill>
              <a:ln w="9525" cap="flat" cmpd="sng" algn="ctr">
                <a:solidFill>
                  <a:schemeClr val="lt1">
                    <a:alpha val="50000"/>
                  </a:schemeClr>
                </a:solidFill>
                <a:round/>
              </a:ln>
              <a:effectLst/>
            </c:spPr>
            <c:extLst>
              <c:ext xmlns:c16="http://schemas.microsoft.com/office/drawing/2014/chart" uri="{C3380CC4-5D6E-409C-BE32-E72D297353CC}">
                <c16:uniqueId val="{00000000-9BF4-4C7C-A714-FA6B562C89A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'Analyse globale des risques'!$AJ$68:$AK$68</c:f>
              <c:strCache>
                <c:ptCount val="2"/>
                <c:pt idx="0">
                  <c:v>Facteurs augmentant le risque</c:v>
                </c:pt>
                <c:pt idx="1">
                  <c:v>Facteurs diminuant le risque</c:v>
                </c:pt>
              </c:strCache>
            </c:strRef>
          </c:cat>
          <c:val>
            <c:numRef>
              <c:f>'Analyse globale des risques'!$AJ$69:$AK$69</c:f>
              <c:numCache>
                <c:formatCode>General</c:formatCode>
                <c:ptCount val="2"/>
                <c:pt idx="0">
                  <c:v>0</c:v>
                </c:pt>
                <c:pt idx="1">
                  <c:v>0</c:v>
                </c:pt>
              </c:numCache>
            </c:numRef>
          </c:val>
          <c:extLst>
            <c:ext xmlns:c16="http://schemas.microsoft.com/office/drawing/2014/chart" uri="{C3380CC4-5D6E-409C-BE32-E72D297353CC}">
              <c16:uniqueId val="{00000004-3C0F-4ECA-AD11-66C3552A615D}"/>
            </c:ext>
          </c:extLst>
        </c:ser>
        <c:ser>
          <c:idx val="1"/>
          <c:order val="1"/>
          <c:tx>
            <c:strRef>
              <c:f>'Analyse globale des risques'!$AI$70</c:f>
              <c:strCache>
                <c:ptCount val="1"/>
                <c:pt idx="0">
                  <c:v>Non pertinent</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'Analyse globale des risques'!$AJ$68:$AK$68</c:f>
              <c:strCache>
                <c:ptCount val="2"/>
                <c:pt idx="0">
                  <c:v>Facteurs augmentant le risque</c:v>
                </c:pt>
                <c:pt idx="1">
                  <c:v>Facteurs diminuant le risque</c:v>
                </c:pt>
              </c:strCache>
            </c:strRef>
          </c:cat>
          <c:val>
            <c:numRef>
              <c:f>'Analyse globale des risques'!$AJ$70:$AK$70</c:f>
              <c:numCache>
                <c:formatCode>General</c:formatCode>
                <c:ptCount val="2"/>
                <c:pt idx="0">
                  <c:v>0</c:v>
                </c:pt>
                <c:pt idx="1">
                  <c:v>0</c:v>
                </c:pt>
              </c:numCache>
            </c:numRef>
          </c:val>
          <c:extLst>
            <c:ext xmlns:c16="http://schemas.microsoft.com/office/drawing/2014/chart" uri="{C3380CC4-5D6E-409C-BE32-E72D297353CC}">
              <c16:uniqueId val="{00000007-3C0F-4ECA-AD11-66C3552A615D}"/>
            </c:ext>
          </c:extLst>
        </c:ser>
        <c:dLbls>
          <c:dLblPos val="inEnd"/>
          <c:showLegendKey val="0"/>
          <c:showVal val="1"/>
          <c:showCatName val="0"/>
          <c:showSerName val="0"/>
          <c:showPercent val="0"/>
          <c:showBubbleSize val="0"/>
        </c:dLbls>
        <c:gapWidth val="65"/>
        <c:axId val="517865704"/>
        <c:axId val="517865312"/>
      </c:barChart>
      <c:catAx>
        <c:axId val="5178657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fr-FR"/>
          </a:p>
        </c:txPr>
        <c:crossAx val="517865312"/>
        <c:crosses val="autoZero"/>
        <c:auto val="1"/>
        <c:lblAlgn val="ctr"/>
        <c:lblOffset val="100"/>
        <c:noMultiLvlLbl val="0"/>
      </c:catAx>
      <c:valAx>
        <c:axId val="517865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78657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dTable>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Répartition des risques combinés "Caractéristique</a:t>
            </a:r>
            <a:r>
              <a:rPr lang="nl-BE" baseline="0"/>
              <a:t> services</a:t>
            </a:r>
            <a:r>
              <a:rPr lang="nl-BE"/>
              <a:t>" </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BDF-4580-96B8-1D198C4D637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BDF-4580-96B8-1D198C4D6373}"/>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BDF-4580-96B8-1D198C4D637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BDF-4580-96B8-1D198C4D6373}"/>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'Analyse globale des risques'!$AK$82:$AN$82</c:f>
              <c:strCache>
                <c:ptCount val="4"/>
                <c:pt idx="0">
                  <c:v>faible</c:v>
                </c:pt>
                <c:pt idx="1">
                  <c:v>standard</c:v>
                </c:pt>
                <c:pt idx="2">
                  <c:v>élévé</c:v>
                </c:pt>
                <c:pt idx="3">
                  <c:v>non évalué</c:v>
                </c:pt>
              </c:strCache>
            </c:strRef>
          </c:cat>
          <c:val>
            <c:numRef>
              <c:f>'Analyse globale des risques'!$AK$83:$AN$83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BDF-4580-96B8-1D198C4D6373}"/>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Vue globale</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912-4AE3-B209-D581E441F09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912-4AE3-B209-D581E441F09B}"/>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912-4AE3-B209-D581E441F09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912-4AE3-B209-D581E441F09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'Analyse globale des risques'!$AK$172:$AN$172</c:f>
              <c:strCache>
                <c:ptCount val="4"/>
                <c:pt idx="0">
                  <c:v>faible</c:v>
                </c:pt>
                <c:pt idx="1">
                  <c:v>standard</c:v>
                </c:pt>
                <c:pt idx="2">
                  <c:v>élévé</c:v>
                </c:pt>
                <c:pt idx="3">
                  <c:v>non évalué</c:v>
                </c:pt>
              </c:strCache>
            </c:strRef>
          </c:cat>
          <c:val>
            <c:numRef>
              <c:f>'Analyse globale des risques'!$AK$173:$AN$173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E912-4AE3-B209-D581E441F09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169</xdr:row>
      <xdr:rowOff>0</xdr:rowOff>
    </xdr:from>
    <xdr:to>
      <xdr:col>3</xdr:col>
      <xdr:colOff>1708</xdr:colOff>
      <xdr:row>170</xdr:row>
      <xdr:rowOff>648679</xdr:rowOff>
    </xdr:to>
    <xdr:pic>
      <xdr:nvPicPr>
        <xdr:cNvPr id="2" name="Picture 1">
          <a:extLst>
            <a:ext uri="{FF2B5EF4-FFF2-40B4-BE49-F238E27FC236}">
              <a16:creationId xmlns:a16="http://schemas.microsoft.com/office/drawing/2014/main" id="{2C367AF6-E810-4DE9-BF08-0FC1E30008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7540" y="78463140"/>
          <a:ext cx="964406" cy="1134904"/>
        </a:xfrm>
        <a:prstGeom prst="rect">
          <a:avLst/>
        </a:prstGeom>
      </xdr:spPr>
    </xdr:pic>
    <xdr:clientData/>
  </xdr:twoCellAnchor>
  <xdr:twoCellAnchor editAs="oneCell">
    <xdr:from>
      <xdr:col>3</xdr:col>
      <xdr:colOff>0</xdr:colOff>
      <xdr:row>168</xdr:row>
      <xdr:rowOff>2833686</xdr:rowOff>
    </xdr:from>
    <xdr:to>
      <xdr:col>4</xdr:col>
      <xdr:colOff>322</xdr:colOff>
      <xdr:row>171</xdr:row>
      <xdr:rowOff>19214</xdr:rowOff>
    </xdr:to>
    <xdr:pic>
      <xdr:nvPicPr>
        <xdr:cNvPr id="3" name="Picture 2">
          <a:extLst>
            <a:ext uri="{FF2B5EF4-FFF2-40B4-BE49-F238E27FC236}">
              <a16:creationId xmlns:a16="http://schemas.microsoft.com/office/drawing/2014/main" id="{FCDDD667-5221-4CC2-A19E-BA2838A4A5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40040" y="78462186"/>
          <a:ext cx="1066800" cy="1178718"/>
        </a:xfrm>
        <a:prstGeom prst="rect">
          <a:avLst/>
        </a:prstGeom>
      </xdr:spPr>
    </xdr:pic>
    <xdr:clientData/>
  </xdr:twoCellAnchor>
  <xdr:twoCellAnchor editAs="oneCell">
    <xdr:from>
      <xdr:col>4</xdr:col>
      <xdr:colOff>142875</xdr:colOff>
      <xdr:row>169</xdr:row>
      <xdr:rowOff>202405</xdr:rowOff>
    </xdr:from>
    <xdr:to>
      <xdr:col>4</xdr:col>
      <xdr:colOff>781526</xdr:colOff>
      <xdr:row>170</xdr:row>
      <xdr:rowOff>515197</xdr:rowOff>
    </xdr:to>
    <xdr:pic>
      <xdr:nvPicPr>
        <xdr:cNvPr id="4" name="Picture 4">
          <a:extLst>
            <a:ext uri="{FF2B5EF4-FFF2-40B4-BE49-F238E27FC236}">
              <a16:creationId xmlns:a16="http://schemas.microsoft.com/office/drawing/2014/main" id="{2A6484E6-9807-443C-910C-8436338549A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9715" y="78665545"/>
          <a:ext cx="631031" cy="770667"/>
        </a:xfrm>
        <a:prstGeom prst="rect">
          <a:avLst/>
        </a:prstGeom>
      </xdr:spPr>
    </xdr:pic>
    <xdr:clientData/>
  </xdr:twoCellAnchor>
  <xdr:twoCellAnchor editAs="oneCell">
    <xdr:from>
      <xdr:col>5</xdr:col>
      <xdr:colOff>0</xdr:colOff>
      <xdr:row>168</xdr:row>
      <xdr:rowOff>2833686</xdr:rowOff>
    </xdr:from>
    <xdr:to>
      <xdr:col>6</xdr:col>
      <xdr:colOff>53451</xdr:colOff>
      <xdr:row>170</xdr:row>
      <xdr:rowOff>668960</xdr:rowOff>
    </xdr:to>
    <xdr:pic>
      <xdr:nvPicPr>
        <xdr:cNvPr id="5" name="Picture 5">
          <a:extLst>
            <a:ext uri="{FF2B5EF4-FFF2-40B4-BE49-F238E27FC236}">
              <a16:creationId xmlns:a16="http://schemas.microsoft.com/office/drawing/2014/main" id="{CAF2ED1C-0C9E-49BD-98E0-F81A8169357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81260" y="78462186"/>
          <a:ext cx="1106804" cy="1163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43</xdr:row>
      <xdr:rowOff>190499</xdr:rowOff>
    </xdr:from>
    <xdr:to>
      <xdr:col>12</xdr:col>
      <xdr:colOff>420149</xdr:colOff>
      <xdr:row>62</xdr:row>
      <xdr:rowOff>170999</xdr:rowOff>
    </xdr:to>
    <xdr:graphicFrame macro="">
      <xdr:nvGraphicFramePr>
        <xdr:cNvPr id="2" name="Chart 2">
          <a:extLst>
            <a:ext uri="{FF2B5EF4-FFF2-40B4-BE49-F238E27FC236}">
              <a16:creationId xmlns:a16="http://schemas.microsoft.com/office/drawing/2014/main" id="{A8A4D81E-1A31-4BF3-BD40-2A06DF851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23811</xdr:colOff>
      <xdr:row>149</xdr:row>
      <xdr:rowOff>28574</xdr:rowOff>
    </xdr:from>
    <xdr:to>
      <xdr:col>11</xdr:col>
      <xdr:colOff>576036</xdr:colOff>
      <xdr:row>164</xdr:row>
      <xdr:rowOff>51074</xdr:rowOff>
    </xdr:to>
    <xdr:graphicFrame macro="">
      <xdr:nvGraphicFramePr>
        <xdr:cNvPr id="7" name="Chart 9">
          <a:extLst>
            <a:ext uri="{FF2B5EF4-FFF2-40B4-BE49-F238E27FC236}">
              <a16:creationId xmlns:a16="http://schemas.microsoft.com/office/drawing/2014/main" id="{211AED97-3FF4-4CC9-9869-9421E76A4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609599</xdr:colOff>
      <xdr:row>178</xdr:row>
      <xdr:rowOff>9525</xdr:rowOff>
    </xdr:from>
    <xdr:to>
      <xdr:col>12</xdr:col>
      <xdr:colOff>410624</xdr:colOff>
      <xdr:row>196</xdr:row>
      <xdr:rowOff>180525</xdr:rowOff>
    </xdr:to>
    <xdr:graphicFrame macro="">
      <xdr:nvGraphicFramePr>
        <xdr:cNvPr id="8" name="Chart 10">
          <a:extLst>
            <a:ext uri="{FF2B5EF4-FFF2-40B4-BE49-F238E27FC236}">
              <a16:creationId xmlns:a16="http://schemas.microsoft.com/office/drawing/2014/main" id="{13A81F8A-B398-4373-A739-275902C24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19047</xdr:colOff>
      <xdr:row>15</xdr:row>
      <xdr:rowOff>6163</xdr:rowOff>
    </xdr:from>
    <xdr:to>
      <xdr:col>11</xdr:col>
      <xdr:colOff>571272</xdr:colOff>
      <xdr:row>30</xdr:row>
      <xdr:rowOff>28663</xdr:rowOff>
    </xdr:to>
    <xdr:graphicFrame macro="">
      <xdr:nvGraphicFramePr>
        <xdr:cNvPr id="10" name="Chart 3">
          <a:extLst>
            <a:ext uri="{FF2B5EF4-FFF2-40B4-BE49-F238E27FC236}">
              <a16:creationId xmlns:a16="http://schemas.microsoft.com/office/drawing/2014/main" id="{2060CFA5-0F85-4BE3-ADFF-8E2B2AB7C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23811</xdr:colOff>
      <xdr:row>216</xdr:row>
      <xdr:rowOff>28574</xdr:rowOff>
    </xdr:from>
    <xdr:to>
      <xdr:col>11</xdr:col>
      <xdr:colOff>576036</xdr:colOff>
      <xdr:row>231</xdr:row>
      <xdr:rowOff>51074</xdr:rowOff>
    </xdr:to>
    <xdr:graphicFrame macro="">
      <xdr:nvGraphicFramePr>
        <xdr:cNvPr id="19" name="Chart 9">
          <a:extLst>
            <a:ext uri="{FF2B5EF4-FFF2-40B4-BE49-F238E27FC236}">
              <a16:creationId xmlns:a16="http://schemas.microsoft.com/office/drawing/2014/main" id="{D362E285-A207-4E56-950E-56B694EA5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609599</xdr:colOff>
      <xdr:row>250</xdr:row>
      <xdr:rowOff>9525</xdr:rowOff>
    </xdr:from>
    <xdr:to>
      <xdr:col>12</xdr:col>
      <xdr:colOff>410624</xdr:colOff>
      <xdr:row>268</xdr:row>
      <xdr:rowOff>180525</xdr:rowOff>
    </xdr:to>
    <xdr:graphicFrame macro="">
      <xdr:nvGraphicFramePr>
        <xdr:cNvPr id="20" name="Chart 10">
          <a:extLst>
            <a:ext uri="{FF2B5EF4-FFF2-40B4-BE49-F238E27FC236}">
              <a16:creationId xmlns:a16="http://schemas.microsoft.com/office/drawing/2014/main" id="{221FEE26-B0E4-4CB2-94EF-0F9630472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82</xdr:row>
      <xdr:rowOff>0</xdr:rowOff>
    </xdr:from>
    <xdr:to>
      <xdr:col>11</xdr:col>
      <xdr:colOff>540348</xdr:colOff>
      <xdr:row>97</xdr:row>
      <xdr:rowOff>7484</xdr:rowOff>
    </xdr:to>
    <xdr:graphicFrame macro="">
      <xdr:nvGraphicFramePr>
        <xdr:cNvPr id="12" name="Chart 4">
          <a:extLst>
            <a:ext uri="{FF2B5EF4-FFF2-40B4-BE49-F238E27FC236}">
              <a16:creationId xmlns:a16="http://schemas.microsoft.com/office/drawing/2014/main" id="{6B7B5D48-1627-4F6C-A8A5-5452741EF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110</xdr:row>
      <xdr:rowOff>0</xdr:rowOff>
    </xdr:from>
    <xdr:to>
      <xdr:col>13</xdr:col>
      <xdr:colOff>388550</xdr:colOff>
      <xdr:row>128</xdr:row>
      <xdr:rowOff>173129</xdr:rowOff>
    </xdr:to>
    <xdr:graphicFrame macro="">
      <xdr:nvGraphicFramePr>
        <xdr:cNvPr id="13" name="Chart 5">
          <a:extLst>
            <a:ext uri="{FF2B5EF4-FFF2-40B4-BE49-F238E27FC236}">
              <a16:creationId xmlns:a16="http://schemas.microsoft.com/office/drawing/2014/main" id="{28361EFE-2095-402E-B977-56C0026DB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44263</xdr:colOff>
      <xdr:row>285</xdr:row>
      <xdr:rowOff>14006</xdr:rowOff>
    </xdr:from>
    <xdr:to>
      <xdr:col>11</xdr:col>
      <xdr:colOff>454888</xdr:colOff>
      <xdr:row>303</xdr:row>
      <xdr:rowOff>173800</xdr:rowOff>
    </xdr:to>
    <xdr:graphicFrame macro="">
      <xdr:nvGraphicFramePr>
        <xdr:cNvPr id="14" name="Chart 11">
          <a:extLst>
            <a:ext uri="{FF2B5EF4-FFF2-40B4-BE49-F238E27FC236}">
              <a16:creationId xmlns:a16="http://schemas.microsoft.com/office/drawing/2014/main" id="{2D7DC13A-CA09-40EF-8CD9-3F7E366765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IRE-ODB\ISQC1\8.%20Manuel%20anti-blanchiment\Appreciation%20globale%20du%20risque\Coll&#232;ge\Copie%20de%20fsma_2018_07-1_f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RE-ODB\ISQC1\8.%20Manuel%20anti-blanchiment\Appreciation%20globale%20du%20risque\Coll&#232;ge\19.08.14-Toolkit%20Algemene%20risicobeoordeling%20ODB%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eurs de risque"/>
      <sheetName val="évaluation globale des risques"/>
      <sheetName val="Sheet1"/>
      <sheetName val="tableau de bord"/>
      <sheetName val="Définition des term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zoomScaleNormal="100" workbookViewId="0">
      <selection activeCell="C2" sqref="C2:L2"/>
    </sheetView>
  </sheetViews>
  <sheetFormatPr defaultColWidth="11.42578125" defaultRowHeight="15" x14ac:dyDescent="0.25"/>
  <cols>
    <col min="1" max="2" width="7.7109375" style="58" customWidth="1"/>
    <col min="3" max="3" width="88" style="58" customWidth="1"/>
    <col min="4" max="4" width="16.28515625" style="58" customWidth="1"/>
    <col min="5" max="5" width="15.42578125" style="58" customWidth="1"/>
    <col min="6" max="6" width="16.7109375" style="58" customWidth="1"/>
    <col min="7" max="7" width="15.42578125" style="58" customWidth="1"/>
    <col min="8" max="8" width="15.7109375" style="58" customWidth="1"/>
    <col min="9" max="9" width="15.42578125" style="58" customWidth="1"/>
    <col min="10" max="10" width="16.42578125" style="58" customWidth="1"/>
    <col min="11" max="11" width="15.5703125" style="58" customWidth="1"/>
    <col min="12" max="12" width="16.140625" style="58" customWidth="1"/>
    <col min="13" max="16384" width="11.42578125" style="58"/>
  </cols>
  <sheetData>
    <row r="1" spans="1:12" x14ac:dyDescent="0.25">
      <c r="B1" s="59"/>
      <c r="C1" s="60"/>
      <c r="D1" s="60"/>
    </row>
    <row r="2" spans="1:12" ht="18" customHeight="1" thickBot="1" x14ac:dyDescent="0.3">
      <c r="B2" s="61"/>
      <c r="C2" s="254" t="s">
        <v>3</v>
      </c>
      <c r="D2" s="254"/>
      <c r="E2" s="254"/>
      <c r="F2" s="254"/>
      <c r="G2" s="254"/>
      <c r="H2" s="254"/>
      <c r="I2" s="254"/>
      <c r="J2" s="254"/>
      <c r="K2" s="254"/>
      <c r="L2" s="254"/>
    </row>
    <row r="3" spans="1:12" ht="18" customHeight="1" thickTop="1" x14ac:dyDescent="0.25">
      <c r="B3" s="62"/>
      <c r="C3" s="56"/>
      <c r="D3" s="255" t="s">
        <v>4</v>
      </c>
      <c r="E3" s="255"/>
      <c r="F3" s="256"/>
      <c r="G3" s="255" t="s">
        <v>5</v>
      </c>
      <c r="H3" s="255"/>
      <c r="I3" s="256"/>
      <c r="J3" s="255" t="s">
        <v>6</v>
      </c>
      <c r="K3" s="255"/>
      <c r="L3" s="256"/>
    </row>
    <row r="4" spans="1:12" ht="56.25" customHeight="1" thickBot="1" x14ac:dyDescent="0.3">
      <c r="B4" s="63"/>
      <c r="C4" s="57" t="s">
        <v>7</v>
      </c>
      <c r="D4" s="55" t="s">
        <v>8</v>
      </c>
      <c r="E4" s="53" t="s">
        <v>9</v>
      </c>
      <c r="F4" s="54" t="s">
        <v>10</v>
      </c>
      <c r="G4" s="53" t="s">
        <v>8</v>
      </c>
      <c r="H4" s="53" t="s">
        <v>9</v>
      </c>
      <c r="I4" s="54" t="s">
        <v>10</v>
      </c>
      <c r="J4" s="53" t="s">
        <v>8</v>
      </c>
      <c r="K4" s="53" t="s">
        <v>9</v>
      </c>
      <c r="L4" s="54" t="s">
        <v>10</v>
      </c>
    </row>
    <row r="5" spans="1:12" ht="15.75" thickTop="1" x14ac:dyDescent="0.25">
      <c r="A5" s="257" t="s">
        <v>11</v>
      </c>
      <c r="B5" s="259" t="s">
        <v>12</v>
      </c>
      <c r="C5" s="64" t="s">
        <v>13</v>
      </c>
      <c r="D5" s="82"/>
      <c r="E5" s="83"/>
      <c r="F5" s="84"/>
      <c r="G5" s="82"/>
      <c r="H5" s="83"/>
      <c r="I5" s="84"/>
      <c r="J5" s="82"/>
      <c r="K5" s="83"/>
      <c r="L5" s="84"/>
    </row>
    <row r="6" spans="1:12" x14ac:dyDescent="0.25">
      <c r="A6" s="258"/>
      <c r="B6" s="260"/>
      <c r="C6" s="65" t="s">
        <v>14</v>
      </c>
      <c r="D6" s="85"/>
      <c r="E6" s="86"/>
      <c r="F6" s="87"/>
      <c r="G6" s="85"/>
      <c r="H6" s="86"/>
      <c r="I6" s="87"/>
      <c r="J6" s="85"/>
      <c r="K6" s="86"/>
      <c r="L6" s="87"/>
    </row>
    <row r="7" spans="1:12" x14ac:dyDescent="0.25">
      <c r="A7" s="258"/>
      <c r="B7" s="260"/>
      <c r="C7" s="65" t="s">
        <v>15</v>
      </c>
      <c r="D7" s="85"/>
      <c r="E7" s="86"/>
      <c r="F7" s="87"/>
      <c r="G7" s="85"/>
      <c r="H7" s="86"/>
      <c r="I7" s="87"/>
      <c r="J7" s="85"/>
      <c r="K7" s="86"/>
      <c r="L7" s="87"/>
    </row>
    <row r="8" spans="1:12" x14ac:dyDescent="0.25">
      <c r="A8" s="258"/>
      <c r="B8" s="260"/>
      <c r="C8" s="65" t="s">
        <v>180</v>
      </c>
      <c r="D8" s="85"/>
      <c r="E8" s="86"/>
      <c r="F8" s="87"/>
      <c r="G8" s="85"/>
      <c r="H8" s="86"/>
      <c r="I8" s="87"/>
      <c r="J8" s="85"/>
      <c r="K8" s="86"/>
      <c r="L8" s="87"/>
    </row>
    <row r="9" spans="1:12" ht="44.45" customHeight="1" x14ac:dyDescent="0.25">
      <c r="A9" s="258"/>
      <c r="B9" s="260"/>
      <c r="C9" s="65" t="s">
        <v>181</v>
      </c>
      <c r="D9" s="85"/>
      <c r="E9" s="86"/>
      <c r="F9" s="87"/>
      <c r="G9" s="85"/>
      <c r="H9" s="86"/>
      <c r="I9" s="87"/>
      <c r="J9" s="85"/>
      <c r="K9" s="86"/>
      <c r="L9" s="87"/>
    </row>
    <row r="10" spans="1:12" ht="30.75" thickBot="1" x14ac:dyDescent="0.3">
      <c r="A10" s="258"/>
      <c r="B10" s="260"/>
      <c r="C10" s="66" t="s">
        <v>182</v>
      </c>
      <c r="D10" s="88"/>
      <c r="E10" s="89"/>
      <c r="F10" s="90"/>
      <c r="G10" s="91"/>
      <c r="H10" s="89"/>
      <c r="I10" s="90"/>
      <c r="J10" s="91"/>
      <c r="K10" s="89"/>
      <c r="L10" s="90"/>
    </row>
    <row r="11" spans="1:12" ht="30.75" thickTop="1" x14ac:dyDescent="0.25">
      <c r="A11" s="258"/>
      <c r="B11" s="259" t="s">
        <v>16</v>
      </c>
      <c r="C11" s="64" t="s">
        <v>185</v>
      </c>
      <c r="D11" s="92"/>
      <c r="E11" s="93"/>
      <c r="F11" s="94"/>
      <c r="G11" s="95"/>
      <c r="H11" s="96"/>
      <c r="I11" s="97"/>
      <c r="J11" s="95"/>
      <c r="K11" s="96"/>
      <c r="L11" s="97"/>
    </row>
    <row r="12" spans="1:12" ht="30.6" customHeight="1" x14ac:dyDescent="0.25">
      <c r="A12" s="258"/>
      <c r="B12" s="260"/>
      <c r="C12" s="65" t="s">
        <v>17</v>
      </c>
      <c r="D12" s="85"/>
      <c r="E12" s="86"/>
      <c r="F12" s="87"/>
      <c r="G12" s="98"/>
      <c r="H12" s="99"/>
      <c r="I12" s="100"/>
      <c r="J12" s="98"/>
      <c r="K12" s="99"/>
      <c r="L12" s="100"/>
    </row>
    <row r="13" spans="1:12" ht="30" x14ac:dyDescent="0.25">
      <c r="A13" s="258"/>
      <c r="B13" s="260"/>
      <c r="C13" s="65" t="s">
        <v>18</v>
      </c>
      <c r="D13" s="85"/>
      <c r="E13" s="86"/>
      <c r="F13" s="87"/>
      <c r="G13" s="98"/>
      <c r="H13" s="99"/>
      <c r="I13" s="100"/>
      <c r="J13" s="98"/>
      <c r="K13" s="99"/>
      <c r="L13" s="100"/>
    </row>
    <row r="14" spans="1:12" x14ac:dyDescent="0.25">
      <c r="A14" s="258"/>
      <c r="B14" s="260"/>
      <c r="C14" s="67" t="s">
        <v>19</v>
      </c>
      <c r="D14" s="85"/>
      <c r="E14" s="86"/>
      <c r="F14" s="87"/>
      <c r="G14" s="85"/>
      <c r="H14" s="86"/>
      <c r="I14" s="87"/>
      <c r="J14" s="85"/>
      <c r="K14" s="86"/>
      <c r="L14" s="87"/>
    </row>
    <row r="15" spans="1:12" x14ac:dyDescent="0.25">
      <c r="A15" s="258"/>
      <c r="B15" s="260"/>
      <c r="C15" s="68" t="s">
        <v>20</v>
      </c>
      <c r="D15" s="85"/>
      <c r="E15" s="86"/>
      <c r="F15" s="87"/>
      <c r="G15" s="85"/>
      <c r="H15" s="86"/>
      <c r="I15" s="87"/>
      <c r="J15" s="85"/>
      <c r="K15" s="86"/>
      <c r="L15" s="87"/>
    </row>
    <row r="16" spans="1:12" x14ac:dyDescent="0.25">
      <c r="A16" s="258"/>
      <c r="B16" s="260"/>
      <c r="C16" s="68" t="s">
        <v>21</v>
      </c>
      <c r="D16" s="85"/>
      <c r="E16" s="86"/>
      <c r="F16" s="87"/>
      <c r="G16" s="85"/>
      <c r="H16" s="86"/>
      <c r="I16" s="87"/>
      <c r="J16" s="85"/>
      <c r="K16" s="86"/>
      <c r="L16" s="87"/>
    </row>
    <row r="17" spans="1:12" x14ac:dyDescent="0.25">
      <c r="A17" s="258"/>
      <c r="B17" s="260"/>
      <c r="C17" s="68" t="s">
        <v>22</v>
      </c>
      <c r="D17" s="85"/>
      <c r="E17" s="86"/>
      <c r="F17" s="87"/>
      <c r="G17" s="85"/>
      <c r="H17" s="86"/>
      <c r="I17" s="87"/>
      <c r="J17" s="85"/>
      <c r="K17" s="86"/>
      <c r="L17" s="87"/>
    </row>
    <row r="18" spans="1:12" ht="15.75" thickBot="1" x14ac:dyDescent="0.3">
      <c r="A18" s="258"/>
      <c r="B18" s="260"/>
      <c r="C18" s="69" t="s">
        <v>23</v>
      </c>
      <c r="D18" s="91"/>
      <c r="E18" s="89"/>
      <c r="F18" s="90"/>
      <c r="G18" s="91"/>
      <c r="H18" s="89"/>
      <c r="I18" s="90"/>
      <c r="J18" s="91"/>
      <c r="K18" s="89"/>
      <c r="L18" s="90"/>
    </row>
    <row r="19" spans="1:12" ht="30.75" thickTop="1" x14ac:dyDescent="0.25">
      <c r="A19" s="258"/>
      <c r="B19" s="259" t="s">
        <v>24</v>
      </c>
      <c r="C19" s="65" t="s">
        <v>25</v>
      </c>
      <c r="D19" s="95"/>
      <c r="E19" s="96"/>
      <c r="F19" s="97"/>
      <c r="G19" s="95"/>
      <c r="H19" s="96"/>
      <c r="I19" s="97"/>
      <c r="J19" s="95"/>
      <c r="K19" s="96"/>
      <c r="L19" s="97"/>
    </row>
    <row r="20" spans="1:12" ht="15.75" x14ac:dyDescent="0.25">
      <c r="A20" s="258"/>
      <c r="B20" s="260"/>
      <c r="C20" s="65" t="s">
        <v>26</v>
      </c>
      <c r="D20" s="98"/>
      <c r="E20" s="99"/>
      <c r="F20" s="100"/>
      <c r="G20" s="98"/>
      <c r="H20" s="99"/>
      <c r="I20" s="100"/>
      <c r="J20" s="98"/>
      <c r="K20" s="99"/>
      <c r="L20" s="100"/>
    </row>
    <row r="21" spans="1:12" ht="15.75" x14ac:dyDescent="0.25">
      <c r="A21" s="258"/>
      <c r="B21" s="260"/>
      <c r="C21" s="65" t="s">
        <v>27</v>
      </c>
      <c r="D21" s="98"/>
      <c r="E21" s="99"/>
      <c r="F21" s="100"/>
      <c r="G21" s="98"/>
      <c r="H21" s="99"/>
      <c r="I21" s="100"/>
      <c r="J21" s="98"/>
      <c r="K21" s="99"/>
      <c r="L21" s="100"/>
    </row>
    <row r="22" spans="1:12" ht="15.75" x14ac:dyDescent="0.25">
      <c r="A22" s="258"/>
      <c r="B22" s="260"/>
      <c r="C22" s="65" t="s">
        <v>165</v>
      </c>
      <c r="D22" s="98"/>
      <c r="E22" s="99"/>
      <c r="F22" s="100"/>
      <c r="G22" s="98"/>
      <c r="H22" s="99"/>
      <c r="I22" s="100"/>
      <c r="J22" s="98"/>
      <c r="K22" s="99"/>
      <c r="L22" s="100"/>
    </row>
    <row r="23" spans="1:12" ht="15.75" x14ac:dyDescent="0.25">
      <c r="A23" s="258"/>
      <c r="B23" s="260"/>
      <c r="C23" s="65" t="s">
        <v>28</v>
      </c>
      <c r="D23" s="98"/>
      <c r="E23" s="99"/>
      <c r="F23" s="100"/>
      <c r="G23" s="98"/>
      <c r="H23" s="99"/>
      <c r="I23" s="100"/>
      <c r="J23" s="98"/>
      <c r="K23" s="99"/>
      <c r="L23" s="100"/>
    </row>
    <row r="24" spans="1:12" ht="15.75" x14ac:dyDescent="0.25">
      <c r="A24" s="258"/>
      <c r="B24" s="260"/>
      <c r="C24" s="65" t="s">
        <v>29</v>
      </c>
      <c r="D24" s="98"/>
      <c r="E24" s="99"/>
      <c r="F24" s="100"/>
      <c r="G24" s="98"/>
      <c r="H24" s="99"/>
      <c r="I24" s="100"/>
      <c r="J24" s="98"/>
      <c r="K24" s="99"/>
      <c r="L24" s="100"/>
    </row>
    <row r="25" spans="1:12" ht="15.75" x14ac:dyDescent="0.25">
      <c r="A25" s="258"/>
      <c r="B25" s="260"/>
      <c r="C25" s="65" t="s">
        <v>30</v>
      </c>
      <c r="D25" s="98"/>
      <c r="E25" s="99"/>
      <c r="F25" s="100"/>
      <c r="G25" s="98"/>
      <c r="H25" s="99"/>
      <c r="I25" s="100"/>
      <c r="J25" s="98"/>
      <c r="K25" s="99"/>
      <c r="L25" s="100"/>
    </row>
    <row r="26" spans="1:12" ht="30" x14ac:dyDescent="0.25">
      <c r="A26" s="258"/>
      <c r="B26" s="260"/>
      <c r="C26" s="65" t="s">
        <v>31</v>
      </c>
      <c r="D26" s="98"/>
      <c r="E26" s="99"/>
      <c r="F26" s="100"/>
      <c r="G26" s="98"/>
      <c r="H26" s="99"/>
      <c r="I26" s="100"/>
      <c r="J26" s="98"/>
      <c r="K26" s="99"/>
      <c r="L26" s="100"/>
    </row>
    <row r="27" spans="1:12" ht="15.75" x14ac:dyDescent="0.25">
      <c r="A27" s="258"/>
      <c r="B27" s="260"/>
      <c r="C27" s="65" t="s">
        <v>32</v>
      </c>
      <c r="D27" s="98"/>
      <c r="E27" s="99"/>
      <c r="F27" s="100"/>
      <c r="G27" s="98"/>
      <c r="H27" s="99"/>
      <c r="I27" s="100"/>
      <c r="J27" s="98"/>
      <c r="K27" s="99"/>
      <c r="L27" s="100"/>
    </row>
    <row r="28" spans="1:12" ht="45.75" thickBot="1" x14ac:dyDescent="0.3">
      <c r="A28" s="70"/>
      <c r="B28" s="71"/>
      <c r="C28" s="72" t="s">
        <v>193</v>
      </c>
      <c r="D28" s="101"/>
      <c r="E28" s="102"/>
      <c r="F28" s="103"/>
      <c r="G28" s="101"/>
      <c r="H28" s="102"/>
      <c r="I28" s="103"/>
      <c r="J28" s="101"/>
      <c r="K28" s="102"/>
      <c r="L28" s="103"/>
    </row>
    <row r="29" spans="1:12" ht="16.5" thickTop="1" thickBot="1" x14ac:dyDescent="0.3">
      <c r="A29" s="73"/>
      <c r="B29" s="73"/>
    </row>
    <row r="30" spans="1:12" ht="39" thickTop="1" thickBot="1" x14ac:dyDescent="0.3">
      <c r="B30" s="63"/>
      <c r="C30" s="74" t="s">
        <v>33</v>
      </c>
      <c r="D30" s="75" t="s">
        <v>34</v>
      </c>
      <c r="E30" s="75" t="s">
        <v>35</v>
      </c>
      <c r="F30" s="75" t="s">
        <v>202</v>
      </c>
      <c r="G30" s="75" t="s">
        <v>35</v>
      </c>
    </row>
    <row r="31" spans="1:12" ht="15.75" customHeight="1" thickTop="1" x14ac:dyDescent="0.25">
      <c r="A31" s="245" t="s">
        <v>36</v>
      </c>
      <c r="B31" s="248" t="s">
        <v>12</v>
      </c>
      <c r="C31" s="76" t="s">
        <v>37</v>
      </c>
      <c r="D31" s="104"/>
      <c r="E31" s="105"/>
      <c r="F31" s="104"/>
      <c r="G31" s="241"/>
    </row>
    <row r="32" spans="1:12" x14ac:dyDescent="0.25">
      <c r="A32" s="246"/>
      <c r="B32" s="249"/>
      <c r="C32" s="76" t="s">
        <v>38</v>
      </c>
      <c r="D32" s="106"/>
      <c r="E32" s="105"/>
      <c r="F32" s="106"/>
      <c r="G32" s="105"/>
    </row>
    <row r="33" spans="1:7" x14ac:dyDescent="0.25">
      <c r="A33" s="246"/>
      <c r="B33" s="249"/>
      <c r="C33" s="76" t="s">
        <v>39</v>
      </c>
      <c r="D33" s="106"/>
      <c r="E33" s="105"/>
      <c r="F33" s="106"/>
      <c r="G33" s="105"/>
    </row>
    <row r="34" spans="1:7" ht="15.75" thickBot="1" x14ac:dyDescent="0.3">
      <c r="A34" s="246"/>
      <c r="B34" s="250"/>
      <c r="C34" s="76" t="s">
        <v>40</v>
      </c>
      <c r="D34" s="107"/>
      <c r="E34" s="108"/>
      <c r="F34" s="107"/>
      <c r="G34" s="108"/>
    </row>
    <row r="35" spans="1:7" ht="15.75" thickTop="1" x14ac:dyDescent="0.25">
      <c r="A35" s="246"/>
      <c r="B35" s="251" t="s">
        <v>41</v>
      </c>
      <c r="C35" s="77" t="s">
        <v>42</v>
      </c>
      <c r="D35" s="104"/>
      <c r="E35" s="105"/>
      <c r="F35" s="104"/>
      <c r="G35" s="241"/>
    </row>
    <row r="36" spans="1:7" x14ac:dyDescent="0.25">
      <c r="A36" s="246"/>
      <c r="B36" s="252"/>
      <c r="C36" s="78" t="s">
        <v>43</v>
      </c>
      <c r="D36" s="106"/>
      <c r="E36" s="105"/>
      <c r="F36" s="106"/>
      <c r="G36" s="105"/>
    </row>
    <row r="37" spans="1:7" x14ac:dyDescent="0.25">
      <c r="A37" s="246"/>
      <c r="B37" s="252"/>
      <c r="C37" s="78" t="s">
        <v>197</v>
      </c>
      <c r="D37" s="106"/>
      <c r="E37" s="105"/>
      <c r="F37" s="106"/>
      <c r="G37" s="105"/>
    </row>
    <row r="38" spans="1:7" x14ac:dyDescent="0.25">
      <c r="A38" s="246"/>
      <c r="B38" s="252"/>
      <c r="C38" s="78" t="s">
        <v>170</v>
      </c>
      <c r="D38" s="106"/>
      <c r="E38" s="105"/>
      <c r="F38" s="106"/>
      <c r="G38" s="105"/>
    </row>
    <row r="39" spans="1:7" x14ac:dyDescent="0.25">
      <c r="A39" s="246"/>
      <c r="B39" s="252"/>
      <c r="C39" s="78" t="s">
        <v>171</v>
      </c>
      <c r="D39" s="106"/>
      <c r="E39" s="105"/>
      <c r="F39" s="106"/>
      <c r="G39" s="105"/>
    </row>
    <row r="40" spans="1:7" x14ac:dyDescent="0.25">
      <c r="A40" s="246"/>
      <c r="B40" s="252"/>
      <c r="C40" s="79" t="s">
        <v>44</v>
      </c>
      <c r="D40" s="106"/>
      <c r="E40" s="105"/>
      <c r="F40" s="106"/>
      <c r="G40" s="105"/>
    </row>
    <row r="41" spans="1:7" x14ac:dyDescent="0.25">
      <c r="A41" s="246"/>
      <c r="B41" s="252"/>
      <c r="C41" s="80" t="s">
        <v>45</v>
      </c>
      <c r="D41" s="106"/>
      <c r="E41" s="105"/>
      <c r="F41" s="106"/>
      <c r="G41" s="105"/>
    </row>
    <row r="42" spans="1:7" ht="30.75" thickBot="1" x14ac:dyDescent="0.3">
      <c r="A42" s="246"/>
      <c r="B42" s="253"/>
      <c r="C42" s="81" t="s">
        <v>172</v>
      </c>
      <c r="D42" s="107"/>
      <c r="E42" s="108"/>
      <c r="F42" s="107"/>
      <c r="G42" s="108"/>
    </row>
    <row r="43" spans="1:7" ht="30.75" customHeight="1" thickTop="1" x14ac:dyDescent="0.25">
      <c r="A43" s="246"/>
      <c r="B43" s="243" t="s">
        <v>46</v>
      </c>
      <c r="C43" s="78" t="s">
        <v>47</v>
      </c>
      <c r="D43" s="109"/>
      <c r="E43" s="110"/>
      <c r="F43" s="109"/>
      <c r="G43" s="110"/>
    </row>
    <row r="44" spans="1:7" ht="30.75" thickBot="1" x14ac:dyDescent="0.3">
      <c r="A44" s="247"/>
      <c r="B44" s="244"/>
      <c r="C44" s="81" t="s">
        <v>48</v>
      </c>
      <c r="D44" s="111"/>
      <c r="E44" s="112"/>
      <c r="F44" s="111"/>
      <c r="G44" s="112"/>
    </row>
    <row r="45" spans="1:7" ht="15.75" thickTop="1" x14ac:dyDescent="0.25"/>
  </sheetData>
  <mergeCells count="12">
    <mergeCell ref="B43:B44"/>
    <mergeCell ref="A31:A44"/>
    <mergeCell ref="B31:B34"/>
    <mergeCell ref="B35:B42"/>
    <mergeCell ref="C2:L2"/>
    <mergeCell ref="D3:F3"/>
    <mergeCell ref="G3:I3"/>
    <mergeCell ref="J3:L3"/>
    <mergeCell ref="A5:A27"/>
    <mergeCell ref="B5:B10"/>
    <mergeCell ref="B11:B18"/>
    <mergeCell ref="B19:B27"/>
  </mergeCells>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DG434"/>
  <sheetViews>
    <sheetView zoomScale="80" zoomScaleNormal="80" workbookViewId="0">
      <selection activeCell="B1" sqref="B1:I1"/>
    </sheetView>
  </sheetViews>
  <sheetFormatPr defaultColWidth="8.85546875" defaultRowHeight="15" x14ac:dyDescent="0.25"/>
  <cols>
    <col min="1" max="1" width="8.85546875" style="58" customWidth="1"/>
    <col min="2" max="2" width="93" style="58" customWidth="1"/>
    <col min="3" max="3" width="13.85546875" style="58" customWidth="1"/>
    <col min="4" max="4" width="15.5703125" style="58" customWidth="1"/>
    <col min="5" max="5" width="15.7109375" style="58" customWidth="1"/>
    <col min="6" max="6" width="15.42578125" style="58" customWidth="1"/>
    <col min="7" max="7" width="17.42578125" style="58" customWidth="1"/>
    <col min="8" max="8" width="17.7109375" style="58" customWidth="1"/>
    <col min="9" max="9" width="14.28515625" style="58" customWidth="1"/>
    <col min="10" max="10" width="51" style="180" customWidth="1"/>
    <col min="11" max="11" width="28.5703125" style="180" customWidth="1"/>
    <col min="12" max="26" width="14.28515625" style="180" customWidth="1"/>
    <col min="27" max="28" width="14.85546875" style="201" customWidth="1"/>
    <col min="29" max="30" width="8.85546875" style="201" customWidth="1"/>
    <col min="31" max="31" width="11.7109375" style="201" customWidth="1"/>
    <col min="32" max="35" width="8.85546875" style="201" customWidth="1"/>
    <col min="36" max="36" width="11.42578125" style="201" customWidth="1"/>
    <col min="37" max="48" width="8.85546875" style="201" customWidth="1"/>
    <col min="49" max="54" width="8.85546875" style="201"/>
    <col min="55" max="16384" width="8.85546875" style="58"/>
  </cols>
  <sheetData>
    <row r="1" spans="1:54" ht="66.599999999999994" customHeight="1" thickBot="1" x14ac:dyDescent="0.3">
      <c r="A1" s="127"/>
      <c r="B1" s="286" t="s">
        <v>99</v>
      </c>
      <c r="C1" s="286"/>
      <c r="D1" s="286"/>
      <c r="E1" s="286"/>
      <c r="F1" s="286"/>
      <c r="G1" s="286"/>
      <c r="H1" s="286"/>
      <c r="I1" s="286"/>
      <c r="J1" s="128"/>
      <c r="K1" s="128"/>
      <c r="L1" s="128"/>
      <c r="M1" s="128"/>
      <c r="N1" s="128"/>
      <c r="O1" s="128"/>
      <c r="P1" s="128"/>
      <c r="Q1" s="128"/>
      <c r="R1" s="128"/>
      <c r="S1" s="128"/>
      <c r="T1" s="128"/>
      <c r="U1" s="128"/>
      <c r="V1" s="128"/>
      <c r="W1" s="128"/>
      <c r="X1" s="128"/>
      <c r="Y1" s="128"/>
      <c r="Z1" s="128"/>
      <c r="AA1" s="200"/>
      <c r="AB1" s="200"/>
    </row>
    <row r="2" spans="1:54" ht="19.5" thickTop="1" x14ac:dyDescent="0.25">
      <c r="A2" s="127"/>
      <c r="B2" s="278" t="s">
        <v>83</v>
      </c>
      <c r="C2" s="279"/>
      <c r="D2" s="263" t="s">
        <v>82</v>
      </c>
      <c r="E2" s="264"/>
      <c r="F2" s="264"/>
      <c r="G2" s="264"/>
      <c r="H2" s="264"/>
      <c r="I2" s="265"/>
      <c r="J2" s="129"/>
      <c r="K2" s="129"/>
      <c r="L2" s="129"/>
      <c r="M2" s="129"/>
      <c r="N2" s="129"/>
      <c r="O2" s="129"/>
      <c r="P2" s="129"/>
      <c r="Q2" s="129"/>
      <c r="R2" s="129"/>
      <c r="S2" s="129"/>
      <c r="T2" s="129"/>
      <c r="U2" s="129"/>
      <c r="V2" s="129"/>
      <c r="W2" s="129"/>
      <c r="X2" s="129"/>
      <c r="Y2" s="129"/>
      <c r="Z2" s="129"/>
      <c r="AA2" s="202"/>
      <c r="AB2" s="202"/>
    </row>
    <row r="3" spans="1:54" ht="18.75" x14ac:dyDescent="0.25">
      <c r="A3" s="127"/>
      <c r="B3" s="35" t="s">
        <v>81</v>
      </c>
      <c r="C3" s="34"/>
      <c r="D3" s="50" t="s">
        <v>81</v>
      </c>
      <c r="E3" s="51"/>
      <c r="F3" s="51"/>
      <c r="G3" s="51"/>
      <c r="H3" s="51"/>
      <c r="I3" s="52"/>
      <c r="J3" s="129"/>
      <c r="K3" s="129"/>
      <c r="L3" s="129"/>
      <c r="M3" s="129"/>
      <c r="N3" s="129"/>
      <c r="O3" s="129"/>
      <c r="P3" s="129"/>
      <c r="Q3" s="129"/>
      <c r="R3" s="129"/>
      <c r="S3" s="129"/>
      <c r="T3" s="129"/>
      <c r="U3" s="129"/>
      <c r="V3" s="129"/>
      <c r="W3" s="129"/>
      <c r="X3" s="129"/>
      <c r="Y3" s="129"/>
      <c r="Z3" s="129"/>
      <c r="AA3" s="200"/>
      <c r="AB3" s="200"/>
    </row>
    <row r="4" spans="1:54" ht="63.75" customHeight="1" x14ac:dyDescent="0.25">
      <c r="A4" s="127"/>
      <c r="B4" s="280" t="s">
        <v>205</v>
      </c>
      <c r="C4" s="281"/>
      <c r="D4" s="281"/>
      <c r="E4" s="281"/>
      <c r="F4" s="281"/>
      <c r="G4" s="281"/>
      <c r="H4" s="281"/>
      <c r="I4" s="282"/>
      <c r="J4" s="131"/>
      <c r="K4" s="131"/>
      <c r="L4" s="131"/>
      <c r="M4" s="131"/>
      <c r="N4" s="131"/>
      <c r="O4" s="131"/>
      <c r="P4" s="131"/>
      <c r="Q4" s="131"/>
      <c r="R4" s="131"/>
      <c r="S4" s="131"/>
      <c r="T4" s="131"/>
      <c r="U4" s="131"/>
      <c r="V4" s="131"/>
      <c r="W4" s="131"/>
      <c r="X4" s="131"/>
      <c r="Y4" s="131"/>
      <c r="Z4" s="131"/>
      <c r="AA4" s="200"/>
      <c r="AB4" s="200"/>
    </row>
    <row r="5" spans="1:54" ht="183" customHeight="1" thickBot="1" x14ac:dyDescent="0.3">
      <c r="A5" s="127"/>
      <c r="B5" s="283" t="s">
        <v>130</v>
      </c>
      <c r="C5" s="284"/>
      <c r="D5" s="284"/>
      <c r="E5" s="284"/>
      <c r="F5" s="284"/>
      <c r="G5" s="284"/>
      <c r="H5" s="284"/>
      <c r="I5" s="285"/>
      <c r="J5" s="131"/>
      <c r="K5" s="131"/>
      <c r="L5" s="131"/>
      <c r="M5" s="131"/>
      <c r="N5" s="131"/>
      <c r="O5" s="131"/>
      <c r="P5" s="131"/>
      <c r="Q5" s="131"/>
      <c r="R5" s="131"/>
      <c r="S5" s="131"/>
      <c r="T5" s="131"/>
      <c r="U5" s="131"/>
      <c r="V5" s="131"/>
      <c r="W5" s="131"/>
      <c r="X5" s="131"/>
      <c r="Y5" s="131"/>
      <c r="Z5" s="131"/>
      <c r="AA5" s="200"/>
      <c r="AB5" s="200"/>
    </row>
    <row r="6" spans="1:54" ht="20.45" customHeight="1" thickTop="1" thickBot="1" x14ac:dyDescent="0.3">
      <c r="A6" s="132"/>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200"/>
      <c r="AB6" s="200"/>
    </row>
    <row r="7" spans="1:54" ht="30.6" customHeight="1" thickTop="1" thickBot="1" x14ac:dyDescent="0.3">
      <c r="A7" s="133"/>
      <c r="B7" s="299" t="s">
        <v>143</v>
      </c>
      <c r="C7" s="300"/>
      <c r="D7" s="300"/>
      <c r="E7" s="300"/>
      <c r="F7" s="300"/>
      <c r="G7" s="300"/>
      <c r="H7" s="300"/>
      <c r="I7" s="301"/>
      <c r="J7" s="134"/>
      <c r="K7" s="134"/>
      <c r="L7" s="134"/>
      <c r="M7" s="134"/>
      <c r="N7" s="134"/>
      <c r="O7" s="134"/>
      <c r="P7" s="134"/>
      <c r="Q7" s="134"/>
      <c r="R7" s="134"/>
      <c r="S7" s="134"/>
      <c r="T7" s="134"/>
      <c r="U7" s="134"/>
      <c r="V7" s="134"/>
      <c r="W7" s="134"/>
      <c r="X7" s="134"/>
      <c r="Y7" s="134"/>
      <c r="Z7" s="134"/>
      <c r="AA7" s="200"/>
      <c r="AB7" s="200"/>
      <c r="AC7" s="203"/>
      <c r="AD7" s="204"/>
      <c r="AE7" s="205"/>
    </row>
    <row r="8" spans="1:54" ht="28.9" customHeight="1" thickTop="1" thickBot="1" x14ac:dyDescent="0.3">
      <c r="A8" s="133"/>
      <c r="B8" s="309" t="s">
        <v>91</v>
      </c>
      <c r="C8" s="310"/>
      <c r="D8" s="310"/>
      <c r="E8" s="310"/>
      <c r="F8" s="310"/>
      <c r="G8" s="310"/>
      <c r="H8" s="310"/>
      <c r="I8" s="319"/>
      <c r="J8" s="136"/>
      <c r="K8" s="136"/>
      <c r="L8" s="136"/>
      <c r="M8" s="136"/>
      <c r="N8" s="136"/>
      <c r="O8" s="136"/>
      <c r="P8" s="136"/>
      <c r="Q8" s="136"/>
      <c r="R8" s="136"/>
      <c r="S8" s="136"/>
      <c r="T8" s="136"/>
      <c r="U8" s="136"/>
      <c r="V8" s="136"/>
      <c r="W8" s="136"/>
      <c r="X8" s="136"/>
      <c r="Y8" s="136"/>
      <c r="Z8" s="136"/>
      <c r="AA8" s="200"/>
      <c r="AB8" s="206"/>
      <c r="AC8" s="207" t="s">
        <v>122</v>
      </c>
      <c r="AD8" s="208"/>
      <c r="AE8" s="209">
        <f>SUM(AB9:AC30)</f>
        <v>25</v>
      </c>
      <c r="AF8" s="274" t="s">
        <v>120</v>
      </c>
      <c r="AG8" s="275"/>
      <c r="AI8" s="276" t="s">
        <v>123</v>
      </c>
      <c r="AJ8" s="276"/>
      <c r="AK8" s="276"/>
      <c r="AL8" s="201">
        <f>+AE8+AE31</f>
        <v>25</v>
      </c>
    </row>
    <row r="9" spans="1:54" ht="27.6" customHeight="1" thickTop="1" x14ac:dyDescent="0.25">
      <c r="A9" s="133"/>
      <c r="B9" s="137" t="s">
        <v>49</v>
      </c>
      <c r="C9" s="138" t="s">
        <v>50</v>
      </c>
      <c r="D9" s="334" t="s">
        <v>51</v>
      </c>
      <c r="E9" s="335"/>
      <c r="F9" s="335"/>
      <c r="G9" s="335"/>
      <c r="H9" s="336"/>
      <c r="I9" s="139" t="s">
        <v>50</v>
      </c>
      <c r="J9" s="140"/>
      <c r="K9" s="140"/>
      <c r="L9" s="140"/>
      <c r="M9" s="140"/>
      <c r="N9" s="140"/>
      <c r="O9" s="140"/>
      <c r="P9" s="140"/>
      <c r="Q9" s="140"/>
      <c r="R9" s="140"/>
      <c r="S9" s="140"/>
      <c r="T9" s="140"/>
      <c r="U9" s="140"/>
      <c r="V9" s="140"/>
      <c r="W9" s="140"/>
      <c r="X9" s="140"/>
      <c r="Y9" s="140"/>
      <c r="Z9" s="140"/>
      <c r="AA9" s="200"/>
      <c r="AB9" s="210"/>
      <c r="AC9" s="211"/>
      <c r="AD9" s="204">
        <f>COUNTIF(C10:C30,"Non Pertinent")</f>
        <v>0</v>
      </c>
      <c r="AE9" s="212">
        <f>COUNTIF(C10:C30,"Pertinent")</f>
        <v>0</v>
      </c>
      <c r="AF9" s="213"/>
      <c r="AG9" s="214"/>
      <c r="AI9" s="277" t="s">
        <v>126</v>
      </c>
      <c r="AJ9" s="277"/>
      <c r="AK9" s="277"/>
      <c r="AL9" s="201">
        <f>+AL8-AL10</f>
        <v>0</v>
      </c>
    </row>
    <row r="10" spans="1:54" ht="34.15" customHeight="1" x14ac:dyDescent="0.25">
      <c r="A10" s="133"/>
      <c r="B10" s="141" t="s">
        <v>144</v>
      </c>
      <c r="C10" s="21"/>
      <c r="D10" s="337" t="s">
        <v>147</v>
      </c>
      <c r="E10" s="338"/>
      <c r="F10" s="338"/>
      <c r="G10" s="338"/>
      <c r="H10" s="339"/>
      <c r="I10" s="31"/>
      <c r="J10" s="142"/>
      <c r="K10" s="142"/>
      <c r="L10" s="142"/>
      <c r="M10" s="142"/>
      <c r="N10" s="142"/>
      <c r="O10" s="142"/>
      <c r="P10" s="142"/>
      <c r="Q10" s="142"/>
      <c r="R10" s="142"/>
      <c r="S10" s="142"/>
      <c r="T10" s="142"/>
      <c r="U10" s="142"/>
      <c r="V10" s="142"/>
      <c r="W10" s="142"/>
      <c r="X10" s="142"/>
      <c r="Y10" s="142"/>
      <c r="Z10" s="142"/>
      <c r="AA10" s="200"/>
      <c r="AB10" s="210">
        <f>IF(B10="",0,1)</f>
        <v>1</v>
      </c>
      <c r="AC10" s="211">
        <f>IF(D10="",0,1)</f>
        <v>1</v>
      </c>
      <c r="AD10" s="204">
        <f>COUNTIF(I10:I30,"Pertinent")</f>
        <v>0</v>
      </c>
      <c r="AE10" s="212">
        <f>COUNTIF(I10:I30,"Non Pertinent")</f>
        <v>0</v>
      </c>
      <c r="AF10" s="213">
        <f t="shared" ref="AF10:AF30" si="0">IF(C10="",1,0)</f>
        <v>1</v>
      </c>
      <c r="AG10" s="214">
        <f>IF(I10="",1,0)</f>
        <v>1</v>
      </c>
      <c r="AI10" s="276" t="s">
        <v>125</v>
      </c>
      <c r="AJ10" s="276"/>
      <c r="AK10" s="276"/>
      <c r="AL10" s="201">
        <f>SUM(AF9:AG41)</f>
        <v>25</v>
      </c>
    </row>
    <row r="11" spans="1:54" s="145" customFormat="1" ht="75" customHeight="1" x14ac:dyDescent="0.25">
      <c r="A11" s="143"/>
      <c r="B11" s="144" t="s">
        <v>198</v>
      </c>
      <c r="C11" s="21"/>
      <c r="D11" s="340" t="s">
        <v>150</v>
      </c>
      <c r="E11" s="340"/>
      <c r="F11" s="340"/>
      <c r="G11" s="340"/>
      <c r="H11" s="340"/>
      <c r="I11" s="31"/>
      <c r="J11" s="142"/>
      <c r="K11" s="142"/>
      <c r="L11" s="142"/>
      <c r="M11" s="142"/>
      <c r="N11" s="142"/>
      <c r="O11" s="142"/>
      <c r="P11" s="142"/>
      <c r="Q11" s="142"/>
      <c r="R11" s="142"/>
      <c r="S11" s="142"/>
      <c r="T11" s="142"/>
      <c r="U11" s="142"/>
      <c r="V11" s="142"/>
      <c r="W11" s="142"/>
      <c r="X11" s="142"/>
      <c r="Y11" s="142"/>
      <c r="Z11" s="142"/>
      <c r="AA11" s="215"/>
      <c r="AB11" s="210">
        <f t="shared" ref="AB11:AB30" si="1">IF(B11="",0,1)</f>
        <v>1</v>
      </c>
      <c r="AC11" s="211">
        <f t="shared" ref="AC11:AC30" si="2">IF(D11="",0,1)</f>
        <v>1</v>
      </c>
      <c r="AD11" s="216"/>
      <c r="AE11" s="217"/>
      <c r="AF11" s="218">
        <f t="shared" si="0"/>
        <v>1</v>
      </c>
      <c r="AG11" s="219">
        <f>IF(I11="",1,0)</f>
        <v>1</v>
      </c>
      <c r="AH11" s="220"/>
      <c r="AI11" s="277" t="s">
        <v>124</v>
      </c>
      <c r="AJ11" s="277"/>
      <c r="AK11" s="277"/>
      <c r="AL11" s="220">
        <f>+AE31</f>
        <v>0</v>
      </c>
      <c r="AM11" s="220"/>
      <c r="AN11" s="220"/>
      <c r="AO11" s="220"/>
      <c r="AP11" s="220"/>
      <c r="AQ11" s="220"/>
      <c r="AR11" s="220"/>
      <c r="AS11" s="220"/>
      <c r="AT11" s="220"/>
      <c r="AU11" s="220"/>
      <c r="AV11" s="220"/>
      <c r="AW11" s="220"/>
      <c r="AX11" s="220"/>
      <c r="AY11" s="220"/>
      <c r="AZ11" s="220"/>
      <c r="BA11" s="220"/>
      <c r="BB11" s="220"/>
    </row>
    <row r="12" spans="1:54" ht="45.6" customHeight="1" x14ac:dyDescent="0.25">
      <c r="A12" s="133"/>
      <c r="B12" s="144" t="s">
        <v>199</v>
      </c>
      <c r="C12" s="21"/>
      <c r="D12" s="340" t="s">
        <v>148</v>
      </c>
      <c r="E12" s="340"/>
      <c r="F12" s="340"/>
      <c r="G12" s="340"/>
      <c r="H12" s="340"/>
      <c r="I12" s="31"/>
      <c r="J12" s="142"/>
      <c r="K12" s="142"/>
      <c r="L12" s="142"/>
      <c r="M12" s="142"/>
      <c r="N12" s="142"/>
      <c r="O12" s="142"/>
      <c r="P12" s="142"/>
      <c r="Q12" s="142"/>
      <c r="R12" s="142"/>
      <c r="S12" s="142"/>
      <c r="T12" s="142"/>
      <c r="U12" s="142"/>
      <c r="V12" s="142"/>
      <c r="W12" s="142"/>
      <c r="X12" s="142"/>
      <c r="Y12" s="142"/>
      <c r="Z12" s="142"/>
      <c r="AA12" s="200"/>
      <c r="AB12" s="210">
        <f t="shared" si="1"/>
        <v>1</v>
      </c>
      <c r="AC12" s="211">
        <f t="shared" si="2"/>
        <v>1</v>
      </c>
      <c r="AD12" s="204"/>
      <c r="AE12" s="212"/>
      <c r="AF12" s="213">
        <f t="shared" si="0"/>
        <v>1</v>
      </c>
      <c r="AG12" s="214">
        <f t="shared" ref="AG12:AG13" si="3">IF(I12="",1,0)</f>
        <v>1</v>
      </c>
      <c r="AJ12" s="220" t="s">
        <v>129</v>
      </c>
      <c r="AK12" s="220" t="s">
        <v>131</v>
      </c>
    </row>
    <row r="13" spans="1:54" ht="31.15" customHeight="1" x14ac:dyDescent="0.25">
      <c r="A13" s="133"/>
      <c r="B13" s="144" t="s">
        <v>200</v>
      </c>
      <c r="C13" s="21"/>
      <c r="D13" s="340" t="s">
        <v>149</v>
      </c>
      <c r="E13" s="340"/>
      <c r="F13" s="340"/>
      <c r="G13" s="340"/>
      <c r="H13" s="340"/>
      <c r="I13" s="31"/>
      <c r="J13" s="142"/>
      <c r="K13" s="142"/>
      <c r="L13" s="142"/>
      <c r="M13" s="142"/>
      <c r="N13" s="142"/>
      <c r="O13" s="142"/>
      <c r="P13" s="142"/>
      <c r="Q13" s="142"/>
      <c r="R13" s="142"/>
      <c r="S13" s="142"/>
      <c r="T13" s="142"/>
      <c r="U13" s="142"/>
      <c r="V13" s="142"/>
      <c r="W13" s="142"/>
      <c r="X13" s="142"/>
      <c r="Y13" s="142"/>
      <c r="Z13" s="142"/>
      <c r="AA13" s="200"/>
      <c r="AB13" s="210">
        <f t="shared" si="1"/>
        <v>1</v>
      </c>
      <c r="AC13" s="211">
        <f t="shared" si="2"/>
        <v>1</v>
      </c>
      <c r="AD13" s="204"/>
      <c r="AE13" s="212"/>
      <c r="AF13" s="213">
        <f t="shared" si="0"/>
        <v>1</v>
      </c>
      <c r="AG13" s="214">
        <f t="shared" si="3"/>
        <v>1</v>
      </c>
      <c r="AI13" s="201" t="s">
        <v>52</v>
      </c>
      <c r="AJ13" s="201">
        <f>+AE9+AD32</f>
        <v>0</v>
      </c>
      <c r="AK13" s="201">
        <f>+AD10+AE33</f>
        <v>0</v>
      </c>
    </row>
    <row r="14" spans="1:54" ht="32.450000000000003" customHeight="1" x14ac:dyDescent="0.25">
      <c r="A14" s="133"/>
      <c r="B14" s="141" t="s">
        <v>154</v>
      </c>
      <c r="C14" s="21"/>
      <c r="D14" s="340"/>
      <c r="E14" s="340"/>
      <c r="F14" s="340"/>
      <c r="G14" s="340"/>
      <c r="H14" s="340"/>
      <c r="I14" s="146"/>
      <c r="J14" s="142"/>
      <c r="K14" s="142"/>
      <c r="L14" s="142"/>
      <c r="M14" s="142"/>
      <c r="N14" s="142"/>
      <c r="O14" s="142"/>
      <c r="P14" s="142"/>
      <c r="Q14" s="142"/>
      <c r="R14" s="142"/>
      <c r="S14" s="142"/>
      <c r="T14" s="142"/>
      <c r="U14" s="142"/>
      <c r="V14" s="142"/>
      <c r="W14" s="142"/>
      <c r="X14" s="142"/>
      <c r="Y14" s="142"/>
      <c r="Z14" s="142"/>
      <c r="AA14" s="200"/>
      <c r="AB14" s="210">
        <f t="shared" si="1"/>
        <v>1</v>
      </c>
      <c r="AC14" s="211">
        <f t="shared" si="2"/>
        <v>0</v>
      </c>
      <c r="AD14" s="204"/>
      <c r="AE14" s="212"/>
      <c r="AF14" s="213">
        <f t="shared" si="0"/>
        <v>1</v>
      </c>
      <c r="AG14" s="214">
        <f>IF(AND(D14&lt;&gt;"",I14=""),1,0)</f>
        <v>0</v>
      </c>
      <c r="AI14" s="201" t="s">
        <v>53</v>
      </c>
      <c r="AJ14" s="201">
        <f>+AD9+AE32</f>
        <v>0</v>
      </c>
      <c r="AK14" s="201">
        <f>+AE10+AD33</f>
        <v>0</v>
      </c>
    </row>
    <row r="15" spans="1:54" ht="32.450000000000003" customHeight="1" x14ac:dyDescent="0.25">
      <c r="A15" s="133"/>
      <c r="B15" s="141" t="s">
        <v>153</v>
      </c>
      <c r="C15" s="21"/>
      <c r="D15" s="318"/>
      <c r="E15" s="318"/>
      <c r="F15" s="318"/>
      <c r="G15" s="318"/>
      <c r="H15" s="318"/>
      <c r="I15" s="146"/>
      <c r="J15" s="142"/>
      <c r="K15" s="142"/>
      <c r="L15" s="142"/>
      <c r="M15" s="142"/>
      <c r="N15" s="142"/>
      <c r="O15" s="142"/>
      <c r="P15" s="142"/>
      <c r="Q15" s="142"/>
      <c r="R15" s="142"/>
      <c r="S15" s="142"/>
      <c r="T15" s="142"/>
      <c r="U15" s="142"/>
      <c r="V15" s="142"/>
      <c r="W15" s="142"/>
      <c r="X15" s="142"/>
      <c r="Y15" s="142"/>
      <c r="Z15" s="142"/>
      <c r="AA15" s="200"/>
      <c r="AB15" s="210">
        <f t="shared" si="1"/>
        <v>1</v>
      </c>
      <c r="AC15" s="211">
        <f t="shared" si="2"/>
        <v>0</v>
      </c>
      <c r="AD15" s="204"/>
      <c r="AE15" s="212"/>
      <c r="AF15" s="213">
        <f t="shared" si="0"/>
        <v>1</v>
      </c>
      <c r="AG15" s="214">
        <f t="shared" ref="AG15:AG30" si="4">IF(AND(D15&lt;&gt;"",I15=""),1,0)</f>
        <v>0</v>
      </c>
    </row>
    <row r="16" spans="1:54" ht="18" customHeight="1" x14ac:dyDescent="0.25">
      <c r="A16" s="133"/>
      <c r="B16" s="141" t="s">
        <v>152</v>
      </c>
      <c r="C16" s="21"/>
      <c r="D16" s="318"/>
      <c r="E16" s="318"/>
      <c r="F16" s="318"/>
      <c r="G16" s="318"/>
      <c r="H16" s="318"/>
      <c r="I16" s="146"/>
      <c r="J16" s="142"/>
      <c r="K16" s="142"/>
      <c r="L16" s="142"/>
      <c r="M16" s="142"/>
      <c r="N16" s="142"/>
      <c r="O16" s="142"/>
      <c r="P16" s="142"/>
      <c r="Q16" s="142"/>
      <c r="R16" s="142"/>
      <c r="S16" s="142"/>
      <c r="T16" s="142"/>
      <c r="U16" s="142"/>
      <c r="V16" s="142"/>
      <c r="W16" s="142"/>
      <c r="X16" s="142"/>
      <c r="Y16" s="142"/>
      <c r="Z16" s="142"/>
      <c r="AA16" s="200"/>
      <c r="AB16" s="210">
        <f t="shared" si="1"/>
        <v>1</v>
      </c>
      <c r="AC16" s="211">
        <f t="shared" si="2"/>
        <v>0</v>
      </c>
      <c r="AD16" s="204"/>
      <c r="AE16" s="212"/>
      <c r="AF16" s="213">
        <f t="shared" si="0"/>
        <v>1</v>
      </c>
      <c r="AG16" s="214">
        <f t="shared" si="4"/>
        <v>0</v>
      </c>
    </row>
    <row r="17" spans="1:33" ht="34.15" customHeight="1" x14ac:dyDescent="0.25">
      <c r="A17" s="133"/>
      <c r="B17" s="141" t="s">
        <v>151</v>
      </c>
      <c r="C17" s="21"/>
      <c r="D17" s="318"/>
      <c r="E17" s="318"/>
      <c r="F17" s="318"/>
      <c r="G17" s="318"/>
      <c r="H17" s="318"/>
      <c r="I17" s="146"/>
      <c r="J17" s="142"/>
      <c r="K17" s="142"/>
      <c r="L17" s="142"/>
      <c r="M17" s="142"/>
      <c r="N17" s="142"/>
      <c r="O17" s="142"/>
      <c r="P17" s="142"/>
      <c r="Q17" s="142"/>
      <c r="R17" s="142"/>
      <c r="S17" s="142"/>
      <c r="T17" s="142"/>
      <c r="U17" s="142"/>
      <c r="V17" s="142"/>
      <c r="W17" s="142"/>
      <c r="X17" s="142"/>
      <c r="Y17" s="142"/>
      <c r="Z17" s="142"/>
      <c r="AA17" s="200"/>
      <c r="AB17" s="210">
        <f t="shared" si="1"/>
        <v>1</v>
      </c>
      <c r="AC17" s="211">
        <f t="shared" si="2"/>
        <v>0</v>
      </c>
      <c r="AD17" s="204"/>
      <c r="AE17" s="212"/>
      <c r="AF17" s="213">
        <f t="shared" si="0"/>
        <v>1</v>
      </c>
      <c r="AG17" s="214">
        <f t="shared" si="4"/>
        <v>0</v>
      </c>
    </row>
    <row r="18" spans="1:33" ht="34.15" customHeight="1" x14ac:dyDescent="0.25">
      <c r="A18" s="133"/>
      <c r="B18" s="141" t="s">
        <v>194</v>
      </c>
      <c r="C18" s="21"/>
      <c r="D18" s="318"/>
      <c r="E18" s="318"/>
      <c r="F18" s="318"/>
      <c r="G18" s="318"/>
      <c r="H18" s="318"/>
      <c r="I18" s="146"/>
      <c r="J18" s="142"/>
      <c r="K18" s="142"/>
      <c r="L18" s="142"/>
      <c r="M18" s="142"/>
      <c r="N18" s="142"/>
      <c r="O18" s="142"/>
      <c r="P18" s="142"/>
      <c r="Q18" s="142"/>
      <c r="R18" s="142"/>
      <c r="S18" s="142"/>
      <c r="T18" s="142"/>
      <c r="U18" s="142"/>
      <c r="V18" s="142"/>
      <c r="W18" s="142"/>
      <c r="X18" s="142"/>
      <c r="Y18" s="142"/>
      <c r="Z18" s="142"/>
      <c r="AA18" s="200"/>
      <c r="AB18" s="210">
        <f t="shared" si="1"/>
        <v>1</v>
      </c>
      <c r="AC18" s="211">
        <f t="shared" si="2"/>
        <v>0</v>
      </c>
      <c r="AD18" s="204"/>
      <c r="AE18" s="212"/>
      <c r="AF18" s="213">
        <f t="shared" ref="AF18" si="5">IF(C18="",1,0)</f>
        <v>1</v>
      </c>
      <c r="AG18" s="214">
        <f t="shared" si="4"/>
        <v>0</v>
      </c>
    </row>
    <row r="19" spans="1:33" ht="37.15" customHeight="1" x14ac:dyDescent="0.25">
      <c r="A19" s="133"/>
      <c r="B19" s="147" t="s">
        <v>201</v>
      </c>
      <c r="C19" s="21"/>
      <c r="D19" s="318"/>
      <c r="E19" s="318"/>
      <c r="F19" s="318"/>
      <c r="G19" s="318"/>
      <c r="H19" s="318"/>
      <c r="I19" s="146"/>
      <c r="J19" s="142"/>
      <c r="K19" s="142"/>
      <c r="L19" s="142"/>
      <c r="M19" s="142"/>
      <c r="N19" s="142"/>
      <c r="O19" s="142"/>
      <c r="P19" s="142"/>
      <c r="Q19" s="142"/>
      <c r="R19" s="142"/>
      <c r="S19" s="142"/>
      <c r="T19" s="142"/>
      <c r="U19" s="142"/>
      <c r="V19" s="142"/>
      <c r="W19" s="142"/>
      <c r="X19" s="142"/>
      <c r="Y19" s="142"/>
      <c r="Z19" s="142"/>
      <c r="AA19" s="200"/>
      <c r="AB19" s="210">
        <f t="shared" si="1"/>
        <v>1</v>
      </c>
      <c r="AC19" s="211">
        <f t="shared" si="2"/>
        <v>0</v>
      </c>
      <c r="AD19" s="204"/>
      <c r="AE19" s="212"/>
      <c r="AF19" s="213">
        <f t="shared" si="0"/>
        <v>1</v>
      </c>
      <c r="AG19" s="214">
        <f t="shared" si="4"/>
        <v>0</v>
      </c>
    </row>
    <row r="20" spans="1:33" ht="17.45" customHeight="1" x14ac:dyDescent="0.25">
      <c r="A20" s="133"/>
      <c r="B20" s="141" t="s">
        <v>145</v>
      </c>
      <c r="C20" s="21"/>
      <c r="D20" s="318"/>
      <c r="E20" s="318"/>
      <c r="F20" s="318"/>
      <c r="G20" s="318"/>
      <c r="H20" s="318"/>
      <c r="I20" s="146"/>
      <c r="J20" s="142"/>
      <c r="K20" s="142"/>
      <c r="L20" s="142"/>
      <c r="M20" s="142"/>
      <c r="N20" s="142"/>
      <c r="O20" s="142"/>
      <c r="P20" s="142"/>
      <c r="Q20" s="142"/>
      <c r="R20" s="142"/>
      <c r="S20" s="142"/>
      <c r="T20" s="142"/>
      <c r="U20" s="142"/>
      <c r="V20" s="142"/>
      <c r="W20" s="142"/>
      <c r="X20" s="142"/>
      <c r="Y20" s="142"/>
      <c r="Z20" s="142"/>
      <c r="AA20" s="200"/>
      <c r="AB20" s="210">
        <f t="shared" si="1"/>
        <v>1</v>
      </c>
      <c r="AC20" s="211">
        <f t="shared" si="2"/>
        <v>0</v>
      </c>
      <c r="AD20" s="204"/>
      <c r="AE20" s="212"/>
      <c r="AF20" s="213">
        <f t="shared" si="0"/>
        <v>1</v>
      </c>
      <c r="AG20" s="214">
        <f t="shared" si="4"/>
        <v>0</v>
      </c>
    </row>
    <row r="21" spans="1:33" ht="19.149999999999999" customHeight="1" x14ac:dyDescent="0.25">
      <c r="A21" s="133"/>
      <c r="B21" s="141" t="s">
        <v>166</v>
      </c>
      <c r="C21" s="21"/>
      <c r="D21" s="318"/>
      <c r="E21" s="318"/>
      <c r="F21" s="318"/>
      <c r="G21" s="318"/>
      <c r="H21" s="318"/>
      <c r="I21" s="146"/>
      <c r="J21" s="142"/>
      <c r="K21" s="142"/>
      <c r="L21" s="142"/>
      <c r="M21" s="142"/>
      <c r="N21" s="142"/>
      <c r="O21" s="142"/>
      <c r="P21" s="142"/>
      <c r="Q21" s="142"/>
      <c r="R21" s="142"/>
      <c r="S21" s="142"/>
      <c r="T21" s="142"/>
      <c r="U21" s="142"/>
      <c r="V21" s="142"/>
      <c r="W21" s="142"/>
      <c r="X21" s="142"/>
      <c r="Y21" s="142"/>
      <c r="Z21" s="142"/>
      <c r="AA21" s="200"/>
      <c r="AB21" s="210">
        <f t="shared" si="1"/>
        <v>1</v>
      </c>
      <c r="AC21" s="211">
        <f t="shared" si="2"/>
        <v>0</v>
      </c>
      <c r="AD21" s="204"/>
      <c r="AE21" s="212"/>
      <c r="AF21" s="213">
        <f t="shared" ref="AF21:AF22" si="6">IF(C21="",1,0)</f>
        <v>1</v>
      </c>
      <c r="AG21" s="214">
        <f t="shared" si="4"/>
        <v>0</v>
      </c>
    </row>
    <row r="22" spans="1:33" ht="19.149999999999999" customHeight="1" x14ac:dyDescent="0.25">
      <c r="A22" s="133"/>
      <c r="B22" s="141" t="s">
        <v>167</v>
      </c>
      <c r="C22" s="21"/>
      <c r="D22" s="318"/>
      <c r="E22" s="318"/>
      <c r="F22" s="318"/>
      <c r="G22" s="318"/>
      <c r="H22" s="318"/>
      <c r="I22" s="146"/>
      <c r="J22" s="142"/>
      <c r="K22" s="142"/>
      <c r="L22" s="142"/>
      <c r="M22" s="142"/>
      <c r="N22" s="142"/>
      <c r="O22" s="142"/>
      <c r="P22" s="142"/>
      <c r="Q22" s="142"/>
      <c r="R22" s="142"/>
      <c r="S22" s="142"/>
      <c r="T22" s="142"/>
      <c r="U22" s="142"/>
      <c r="V22" s="142"/>
      <c r="W22" s="142"/>
      <c r="X22" s="142"/>
      <c r="Y22" s="142"/>
      <c r="Z22" s="142"/>
      <c r="AA22" s="200"/>
      <c r="AB22" s="210">
        <f t="shared" si="1"/>
        <v>1</v>
      </c>
      <c r="AC22" s="211">
        <f t="shared" si="2"/>
        <v>0</v>
      </c>
      <c r="AD22" s="204"/>
      <c r="AE22" s="212"/>
      <c r="AF22" s="213">
        <f t="shared" si="6"/>
        <v>1</v>
      </c>
      <c r="AG22" s="214">
        <f t="shared" si="4"/>
        <v>0</v>
      </c>
    </row>
    <row r="23" spans="1:33" ht="19.149999999999999" customHeight="1" x14ac:dyDescent="0.25">
      <c r="A23" s="133"/>
      <c r="B23" s="141" t="s">
        <v>168</v>
      </c>
      <c r="C23" s="21"/>
      <c r="D23" s="318"/>
      <c r="E23" s="318"/>
      <c r="F23" s="318"/>
      <c r="G23" s="318"/>
      <c r="H23" s="318"/>
      <c r="I23" s="146"/>
      <c r="J23" s="142"/>
      <c r="K23" s="142"/>
      <c r="L23" s="142"/>
      <c r="M23" s="142"/>
      <c r="N23" s="142"/>
      <c r="O23" s="142"/>
      <c r="P23" s="142"/>
      <c r="Q23" s="142"/>
      <c r="R23" s="142"/>
      <c r="S23" s="142"/>
      <c r="T23" s="142"/>
      <c r="U23" s="142"/>
      <c r="V23" s="142"/>
      <c r="W23" s="142"/>
      <c r="X23" s="142"/>
      <c r="Y23" s="142"/>
      <c r="Z23" s="142"/>
      <c r="AA23" s="200"/>
      <c r="AB23" s="210">
        <f t="shared" si="1"/>
        <v>1</v>
      </c>
      <c r="AC23" s="211">
        <f t="shared" si="2"/>
        <v>0</v>
      </c>
      <c r="AD23" s="204"/>
      <c r="AE23" s="212"/>
      <c r="AF23" s="213">
        <f t="shared" si="0"/>
        <v>1</v>
      </c>
      <c r="AG23" s="214">
        <f t="shared" si="4"/>
        <v>0</v>
      </c>
    </row>
    <row r="24" spans="1:33" ht="19.149999999999999" customHeight="1" x14ac:dyDescent="0.25">
      <c r="A24" s="133"/>
      <c r="B24" s="141" t="s">
        <v>87</v>
      </c>
      <c r="C24" s="21"/>
      <c r="D24" s="318"/>
      <c r="E24" s="318"/>
      <c r="F24" s="318"/>
      <c r="G24" s="318"/>
      <c r="H24" s="318"/>
      <c r="I24" s="146"/>
      <c r="J24" s="142"/>
      <c r="K24" s="142"/>
      <c r="L24" s="142"/>
      <c r="M24" s="142"/>
      <c r="N24" s="142"/>
      <c r="O24" s="142"/>
      <c r="P24" s="142"/>
      <c r="Q24" s="142"/>
      <c r="R24" s="142"/>
      <c r="S24" s="142"/>
      <c r="T24" s="142"/>
      <c r="U24" s="142"/>
      <c r="V24" s="142"/>
      <c r="W24" s="142"/>
      <c r="X24" s="142"/>
      <c r="Y24" s="142"/>
      <c r="Z24" s="142"/>
      <c r="AA24" s="200"/>
      <c r="AB24" s="210">
        <f t="shared" si="1"/>
        <v>1</v>
      </c>
      <c r="AC24" s="211">
        <f t="shared" si="2"/>
        <v>0</v>
      </c>
      <c r="AD24" s="204"/>
      <c r="AE24" s="212"/>
      <c r="AF24" s="213">
        <f t="shared" ref="AF24:AF25" si="7">IF(C24="",1,0)</f>
        <v>1</v>
      </c>
      <c r="AG24" s="214">
        <f t="shared" si="4"/>
        <v>0</v>
      </c>
    </row>
    <row r="25" spans="1:33" ht="34.9" customHeight="1" x14ac:dyDescent="0.25">
      <c r="A25" s="133"/>
      <c r="B25" s="141" t="s">
        <v>156</v>
      </c>
      <c r="C25" s="21"/>
      <c r="D25" s="318"/>
      <c r="E25" s="318"/>
      <c r="F25" s="318"/>
      <c r="G25" s="318"/>
      <c r="H25" s="318"/>
      <c r="I25" s="146"/>
      <c r="J25" s="142"/>
      <c r="K25" s="142"/>
      <c r="L25" s="142"/>
      <c r="M25" s="142"/>
      <c r="N25" s="142"/>
      <c r="O25" s="142"/>
      <c r="P25" s="142"/>
      <c r="Q25" s="142"/>
      <c r="R25" s="142"/>
      <c r="S25" s="142"/>
      <c r="T25" s="142"/>
      <c r="U25" s="142"/>
      <c r="V25" s="142"/>
      <c r="W25" s="142"/>
      <c r="X25" s="142"/>
      <c r="Y25" s="142"/>
      <c r="Z25" s="142"/>
      <c r="AA25" s="200"/>
      <c r="AB25" s="210">
        <f t="shared" si="1"/>
        <v>1</v>
      </c>
      <c r="AC25" s="211">
        <f t="shared" si="2"/>
        <v>0</v>
      </c>
      <c r="AD25" s="204"/>
      <c r="AE25" s="212"/>
      <c r="AF25" s="213">
        <f t="shared" si="7"/>
        <v>1</v>
      </c>
      <c r="AG25" s="214">
        <f t="shared" si="4"/>
        <v>0</v>
      </c>
    </row>
    <row r="26" spans="1:33" ht="18.600000000000001" customHeight="1" x14ac:dyDescent="0.25">
      <c r="A26" s="133"/>
      <c r="B26" s="141" t="s">
        <v>157</v>
      </c>
      <c r="C26" s="21"/>
      <c r="D26" s="318"/>
      <c r="E26" s="318"/>
      <c r="F26" s="318"/>
      <c r="G26" s="318"/>
      <c r="H26" s="318"/>
      <c r="I26" s="146"/>
      <c r="J26" s="142"/>
      <c r="K26" s="142"/>
      <c r="L26" s="142"/>
      <c r="M26" s="142"/>
      <c r="N26" s="142"/>
      <c r="O26" s="142"/>
      <c r="P26" s="142"/>
      <c r="Q26" s="142"/>
      <c r="R26" s="142"/>
      <c r="S26" s="142"/>
      <c r="T26" s="142"/>
      <c r="U26" s="142"/>
      <c r="V26" s="142"/>
      <c r="W26" s="142"/>
      <c r="X26" s="142"/>
      <c r="Y26" s="142"/>
      <c r="Z26" s="142"/>
      <c r="AA26" s="200"/>
      <c r="AB26" s="210">
        <f t="shared" si="1"/>
        <v>1</v>
      </c>
      <c r="AC26" s="211">
        <f t="shared" si="2"/>
        <v>0</v>
      </c>
      <c r="AD26" s="204"/>
      <c r="AE26" s="212"/>
      <c r="AF26" s="213">
        <f t="shared" si="0"/>
        <v>1</v>
      </c>
      <c r="AG26" s="214">
        <f t="shared" si="4"/>
        <v>0</v>
      </c>
    </row>
    <row r="27" spans="1:33" ht="17.45" customHeight="1" x14ac:dyDescent="0.25">
      <c r="A27" s="133"/>
      <c r="B27" s="141" t="s">
        <v>169</v>
      </c>
      <c r="C27" s="21"/>
      <c r="D27" s="318"/>
      <c r="E27" s="318"/>
      <c r="F27" s="318"/>
      <c r="G27" s="318"/>
      <c r="H27" s="318"/>
      <c r="I27" s="146"/>
      <c r="J27" s="142"/>
      <c r="K27" s="142"/>
      <c r="L27" s="142"/>
      <c r="M27" s="142"/>
      <c r="N27" s="142"/>
      <c r="O27" s="142"/>
      <c r="P27" s="142"/>
      <c r="Q27" s="142"/>
      <c r="R27" s="142"/>
      <c r="S27" s="142"/>
      <c r="T27" s="142"/>
      <c r="U27" s="142"/>
      <c r="V27" s="142"/>
      <c r="W27" s="142"/>
      <c r="X27" s="142"/>
      <c r="Y27" s="142"/>
      <c r="Z27" s="142"/>
      <c r="AA27" s="200"/>
      <c r="AB27" s="210">
        <f t="shared" si="1"/>
        <v>1</v>
      </c>
      <c r="AC27" s="211">
        <f t="shared" si="2"/>
        <v>0</v>
      </c>
      <c r="AD27" s="204"/>
      <c r="AE27" s="212"/>
      <c r="AF27" s="213">
        <f t="shared" ref="AF27:AF28" si="8">IF(C27="",1,0)</f>
        <v>1</v>
      </c>
      <c r="AG27" s="214">
        <f t="shared" si="4"/>
        <v>0</v>
      </c>
    </row>
    <row r="28" spans="1:33" ht="31.9" customHeight="1" x14ac:dyDescent="0.25">
      <c r="A28" s="133"/>
      <c r="B28" s="141" t="s">
        <v>195</v>
      </c>
      <c r="C28" s="21"/>
      <c r="D28" s="318"/>
      <c r="E28" s="318"/>
      <c r="F28" s="318"/>
      <c r="G28" s="318"/>
      <c r="H28" s="318"/>
      <c r="I28" s="146"/>
      <c r="J28" s="142"/>
      <c r="K28" s="142"/>
      <c r="L28" s="142"/>
      <c r="M28" s="142"/>
      <c r="N28" s="142"/>
      <c r="O28" s="142"/>
      <c r="P28" s="142"/>
      <c r="Q28" s="142"/>
      <c r="R28" s="142"/>
      <c r="S28" s="142"/>
      <c r="T28" s="142"/>
      <c r="U28" s="142"/>
      <c r="V28" s="142"/>
      <c r="W28" s="142"/>
      <c r="X28" s="142"/>
      <c r="Y28" s="142"/>
      <c r="Z28" s="142"/>
      <c r="AA28" s="200"/>
      <c r="AB28" s="210">
        <f t="shared" si="1"/>
        <v>1</v>
      </c>
      <c r="AC28" s="211">
        <f t="shared" si="2"/>
        <v>0</v>
      </c>
      <c r="AD28" s="204"/>
      <c r="AE28" s="212"/>
      <c r="AF28" s="213">
        <f t="shared" si="8"/>
        <v>1</v>
      </c>
      <c r="AG28" s="214">
        <f t="shared" si="4"/>
        <v>0</v>
      </c>
    </row>
    <row r="29" spans="1:33" ht="18" customHeight="1" x14ac:dyDescent="0.25">
      <c r="A29" s="133"/>
      <c r="B29" s="141" t="s">
        <v>158</v>
      </c>
      <c r="C29" s="21"/>
      <c r="D29" s="318"/>
      <c r="E29" s="318"/>
      <c r="F29" s="318"/>
      <c r="G29" s="318"/>
      <c r="H29" s="318"/>
      <c r="I29" s="146"/>
      <c r="J29" s="142"/>
      <c r="K29" s="142"/>
      <c r="L29" s="142"/>
      <c r="M29" s="142"/>
      <c r="N29" s="142"/>
      <c r="O29" s="142"/>
      <c r="P29" s="142"/>
      <c r="Q29" s="142"/>
      <c r="R29" s="142"/>
      <c r="S29" s="142"/>
      <c r="T29" s="142"/>
      <c r="U29" s="142"/>
      <c r="V29" s="142"/>
      <c r="W29" s="142"/>
      <c r="X29" s="142"/>
      <c r="Y29" s="142"/>
      <c r="Z29" s="142"/>
      <c r="AA29" s="200"/>
      <c r="AB29" s="210">
        <f t="shared" si="1"/>
        <v>1</v>
      </c>
      <c r="AC29" s="211">
        <f t="shared" si="2"/>
        <v>0</v>
      </c>
      <c r="AD29" s="204"/>
      <c r="AE29" s="212"/>
      <c r="AF29" s="213">
        <f t="shared" si="0"/>
        <v>1</v>
      </c>
      <c r="AG29" s="214">
        <f t="shared" si="4"/>
        <v>0</v>
      </c>
    </row>
    <row r="30" spans="1:33" ht="49.9" customHeight="1" x14ac:dyDescent="0.25">
      <c r="A30" s="133"/>
      <c r="B30" s="141" t="s">
        <v>107</v>
      </c>
      <c r="C30" s="21"/>
      <c r="D30" s="318"/>
      <c r="E30" s="318"/>
      <c r="F30" s="318"/>
      <c r="G30" s="318"/>
      <c r="H30" s="318"/>
      <c r="I30" s="146"/>
      <c r="J30" s="142"/>
      <c r="K30" s="142"/>
      <c r="L30" s="142"/>
      <c r="M30" s="142"/>
      <c r="N30" s="142"/>
      <c r="O30" s="142"/>
      <c r="P30" s="142"/>
      <c r="Q30" s="142"/>
      <c r="R30" s="142"/>
      <c r="S30" s="142"/>
      <c r="T30" s="142"/>
      <c r="U30" s="142"/>
      <c r="V30" s="142"/>
      <c r="W30" s="142"/>
      <c r="X30" s="142"/>
      <c r="Y30" s="142"/>
      <c r="Z30" s="142"/>
      <c r="AA30" s="200"/>
      <c r="AB30" s="210">
        <f t="shared" si="1"/>
        <v>1</v>
      </c>
      <c r="AC30" s="211">
        <f t="shared" si="2"/>
        <v>0</v>
      </c>
      <c r="AD30" s="204"/>
      <c r="AE30" s="212"/>
      <c r="AF30" s="213">
        <f t="shared" si="0"/>
        <v>1</v>
      </c>
      <c r="AG30" s="214">
        <f t="shared" si="4"/>
        <v>0</v>
      </c>
    </row>
    <row r="31" spans="1:33" ht="19.5" customHeight="1" x14ac:dyDescent="0.25">
      <c r="A31" s="133"/>
      <c r="B31" s="148" t="s">
        <v>54</v>
      </c>
      <c r="C31" s="149"/>
      <c r="D31" s="320" t="s">
        <v>54</v>
      </c>
      <c r="E31" s="321"/>
      <c r="F31" s="321"/>
      <c r="G31" s="321"/>
      <c r="H31" s="322"/>
      <c r="I31" s="146"/>
      <c r="J31" s="142"/>
      <c r="K31" s="142"/>
      <c r="L31" s="142"/>
      <c r="M31" s="142"/>
      <c r="N31" s="142"/>
      <c r="O31" s="142"/>
      <c r="P31" s="142"/>
      <c r="Q31" s="142"/>
      <c r="R31" s="142"/>
      <c r="S31" s="142"/>
      <c r="T31" s="142"/>
      <c r="U31" s="142"/>
      <c r="V31" s="142"/>
      <c r="W31" s="142"/>
      <c r="X31" s="142"/>
      <c r="Y31" s="142"/>
      <c r="Z31" s="142"/>
      <c r="AA31" s="200"/>
      <c r="AB31" s="221"/>
      <c r="AC31" s="222" t="s">
        <v>121</v>
      </c>
      <c r="AD31" s="204"/>
      <c r="AE31" s="212">
        <f>SUM(AB32:AC41)</f>
        <v>0</v>
      </c>
      <c r="AF31" s="223"/>
      <c r="AG31" s="224"/>
    </row>
    <row r="32" spans="1:33" ht="15" customHeight="1" x14ac:dyDescent="0.25">
      <c r="A32" s="133"/>
      <c r="B32" s="38"/>
      <c r="C32" s="21"/>
      <c r="D32" s="312"/>
      <c r="E32" s="313"/>
      <c r="F32" s="313"/>
      <c r="G32" s="313"/>
      <c r="H32" s="314"/>
      <c r="I32" s="31"/>
      <c r="J32" s="142"/>
      <c r="K32" s="142"/>
      <c r="L32" s="142"/>
      <c r="M32" s="142"/>
      <c r="N32" s="142"/>
      <c r="O32" s="142"/>
      <c r="P32" s="142"/>
      <c r="Q32" s="142"/>
      <c r="R32" s="142"/>
      <c r="S32" s="142"/>
      <c r="T32" s="142"/>
      <c r="U32" s="142"/>
      <c r="V32" s="142"/>
      <c r="W32" s="142"/>
      <c r="X32" s="142"/>
      <c r="Y32" s="142"/>
      <c r="Z32" s="142"/>
      <c r="AA32" s="200"/>
      <c r="AB32" s="213">
        <f>IF(B32="",0,1)</f>
        <v>0</v>
      </c>
      <c r="AC32" s="225">
        <f>IF(D32="",0,1)</f>
        <v>0</v>
      </c>
      <c r="AD32" s="204">
        <f>COUNTIF(C32:C41,"Pertinent")</f>
        <v>0</v>
      </c>
      <c r="AE32" s="204">
        <f>COUNTIF(C32:C41,"Non Pertinent")</f>
        <v>0</v>
      </c>
      <c r="AF32" s="213">
        <f>IF(+AB32=1,IF(+C32="",1,0),0)</f>
        <v>0</v>
      </c>
      <c r="AG32" s="214">
        <f>IF(+AC32=1,IF(+I32="",1,0),0)</f>
        <v>0</v>
      </c>
    </row>
    <row r="33" spans="1:40" ht="15" customHeight="1" x14ac:dyDescent="0.25">
      <c r="A33" s="133"/>
      <c r="B33" s="38"/>
      <c r="C33" s="21"/>
      <c r="D33" s="312"/>
      <c r="E33" s="313"/>
      <c r="F33" s="313"/>
      <c r="G33" s="313"/>
      <c r="H33" s="314"/>
      <c r="I33" s="31"/>
      <c r="J33" s="142"/>
      <c r="K33" s="142"/>
      <c r="L33" s="142"/>
      <c r="M33" s="142"/>
      <c r="N33" s="142"/>
      <c r="O33" s="142"/>
      <c r="P33" s="142"/>
      <c r="Q33" s="142"/>
      <c r="R33" s="142"/>
      <c r="S33" s="142"/>
      <c r="T33" s="142"/>
      <c r="U33" s="142"/>
      <c r="V33" s="142"/>
      <c r="W33" s="142"/>
      <c r="X33" s="142"/>
      <c r="Y33" s="142"/>
      <c r="Z33" s="142"/>
      <c r="AA33" s="200"/>
      <c r="AB33" s="213">
        <f t="shared" ref="AB33:AB41" si="9">IF(B33="",0,1)</f>
        <v>0</v>
      </c>
      <c r="AC33" s="225">
        <f t="shared" ref="AC33:AC41" si="10">IF(D33="",0,1)</f>
        <v>0</v>
      </c>
      <c r="AD33" s="204">
        <f>COUNTIF(I32:I41,"Non Pertinent")</f>
        <v>0</v>
      </c>
      <c r="AE33" s="204">
        <f>COUNTIF(I32:I41,"Pertinent")</f>
        <v>0</v>
      </c>
      <c r="AF33" s="213">
        <f t="shared" ref="AF33:AF41" si="11">IF(+AB33=1,IF(+C33="",1,0),0)</f>
        <v>0</v>
      </c>
      <c r="AG33" s="214">
        <f t="shared" ref="AG33:AG41" si="12">IF(+AC33=1,IF(+I33="",1,0),0)</f>
        <v>0</v>
      </c>
    </row>
    <row r="34" spans="1:40" ht="15" customHeight="1" x14ac:dyDescent="0.25">
      <c r="A34" s="133"/>
      <c r="B34" s="38"/>
      <c r="C34" s="21"/>
      <c r="D34" s="312"/>
      <c r="E34" s="313"/>
      <c r="F34" s="313"/>
      <c r="G34" s="313"/>
      <c r="H34" s="314"/>
      <c r="I34" s="31"/>
      <c r="J34" s="142"/>
      <c r="K34" s="142"/>
      <c r="L34" s="142"/>
      <c r="M34" s="142"/>
      <c r="N34" s="142"/>
      <c r="O34" s="142"/>
      <c r="P34" s="142"/>
      <c r="Q34" s="142"/>
      <c r="R34" s="142"/>
      <c r="S34" s="142"/>
      <c r="T34" s="142"/>
      <c r="U34" s="142"/>
      <c r="V34" s="142"/>
      <c r="W34" s="142"/>
      <c r="X34" s="142"/>
      <c r="Y34" s="142"/>
      <c r="Z34" s="142"/>
      <c r="AA34" s="200"/>
      <c r="AB34" s="213">
        <f t="shared" si="9"/>
        <v>0</v>
      </c>
      <c r="AC34" s="225">
        <f t="shared" si="10"/>
        <v>0</v>
      </c>
      <c r="AF34" s="213">
        <f t="shared" si="11"/>
        <v>0</v>
      </c>
      <c r="AG34" s="214">
        <f t="shared" si="12"/>
        <v>0</v>
      </c>
    </row>
    <row r="35" spans="1:40" ht="15" customHeight="1" x14ac:dyDescent="0.25">
      <c r="A35" s="133"/>
      <c r="B35" s="38"/>
      <c r="C35" s="21"/>
      <c r="D35" s="312"/>
      <c r="E35" s="313"/>
      <c r="F35" s="313"/>
      <c r="G35" s="313"/>
      <c r="H35" s="314"/>
      <c r="I35" s="31"/>
      <c r="J35" s="142"/>
      <c r="K35" s="142"/>
      <c r="L35" s="142"/>
      <c r="M35" s="142"/>
      <c r="N35" s="142"/>
      <c r="O35" s="142"/>
      <c r="P35" s="142"/>
      <c r="Q35" s="142"/>
      <c r="R35" s="142"/>
      <c r="S35" s="142"/>
      <c r="T35" s="142"/>
      <c r="U35" s="142"/>
      <c r="V35" s="142"/>
      <c r="W35" s="142"/>
      <c r="X35" s="142"/>
      <c r="Y35" s="142"/>
      <c r="Z35" s="142"/>
      <c r="AA35" s="200"/>
      <c r="AB35" s="213">
        <f t="shared" si="9"/>
        <v>0</v>
      </c>
      <c r="AC35" s="225">
        <f t="shared" si="10"/>
        <v>0</v>
      </c>
      <c r="AF35" s="213">
        <f t="shared" si="11"/>
        <v>0</v>
      </c>
      <c r="AG35" s="214">
        <f t="shared" si="12"/>
        <v>0</v>
      </c>
    </row>
    <row r="36" spans="1:40" ht="15" customHeight="1" x14ac:dyDescent="0.25">
      <c r="A36" s="133"/>
      <c r="B36" s="38"/>
      <c r="C36" s="21"/>
      <c r="D36" s="312"/>
      <c r="E36" s="313"/>
      <c r="F36" s="313"/>
      <c r="G36" s="313"/>
      <c r="H36" s="314"/>
      <c r="I36" s="31"/>
      <c r="J36" s="142"/>
      <c r="K36" s="142"/>
      <c r="L36" s="142"/>
      <c r="M36" s="142"/>
      <c r="N36" s="142"/>
      <c r="O36" s="142"/>
      <c r="P36" s="142"/>
      <c r="Q36" s="142"/>
      <c r="R36" s="142"/>
      <c r="S36" s="142"/>
      <c r="T36" s="142"/>
      <c r="U36" s="142"/>
      <c r="V36" s="142"/>
      <c r="W36" s="142"/>
      <c r="X36" s="142"/>
      <c r="Y36" s="142"/>
      <c r="Z36" s="142"/>
      <c r="AA36" s="200"/>
      <c r="AB36" s="213">
        <f t="shared" si="9"/>
        <v>0</v>
      </c>
      <c r="AC36" s="225">
        <f t="shared" si="10"/>
        <v>0</v>
      </c>
      <c r="AF36" s="213">
        <f t="shared" si="11"/>
        <v>0</v>
      </c>
      <c r="AG36" s="214">
        <f t="shared" si="12"/>
        <v>0</v>
      </c>
    </row>
    <row r="37" spans="1:40" ht="15" customHeight="1" x14ac:dyDescent="0.25">
      <c r="A37" s="133"/>
      <c r="B37" s="38"/>
      <c r="C37" s="21"/>
      <c r="D37" s="312"/>
      <c r="E37" s="313"/>
      <c r="F37" s="313"/>
      <c r="G37" s="313"/>
      <c r="H37" s="314"/>
      <c r="I37" s="31"/>
      <c r="J37" s="142"/>
      <c r="K37" s="142"/>
      <c r="L37" s="142"/>
      <c r="M37" s="142"/>
      <c r="N37" s="142"/>
      <c r="O37" s="142"/>
      <c r="P37" s="142"/>
      <c r="Q37" s="142"/>
      <c r="R37" s="142"/>
      <c r="S37" s="142"/>
      <c r="T37" s="142"/>
      <c r="U37" s="142"/>
      <c r="V37" s="142"/>
      <c r="W37" s="142"/>
      <c r="X37" s="142"/>
      <c r="Y37" s="142"/>
      <c r="Z37" s="142"/>
      <c r="AA37" s="200"/>
      <c r="AB37" s="213">
        <f t="shared" si="9"/>
        <v>0</v>
      </c>
      <c r="AC37" s="225">
        <f t="shared" si="10"/>
        <v>0</v>
      </c>
      <c r="AF37" s="213">
        <f t="shared" si="11"/>
        <v>0</v>
      </c>
      <c r="AG37" s="214">
        <f t="shared" si="12"/>
        <v>0</v>
      </c>
    </row>
    <row r="38" spans="1:40" ht="15" customHeight="1" x14ac:dyDescent="0.25">
      <c r="A38" s="133"/>
      <c r="B38" s="38"/>
      <c r="C38" s="21"/>
      <c r="D38" s="312"/>
      <c r="E38" s="313"/>
      <c r="F38" s="313"/>
      <c r="G38" s="313"/>
      <c r="H38" s="314"/>
      <c r="I38" s="31"/>
      <c r="J38" s="142"/>
      <c r="K38" s="142"/>
      <c r="L38" s="142"/>
      <c r="M38" s="142"/>
      <c r="N38" s="142"/>
      <c r="O38" s="142"/>
      <c r="P38" s="142"/>
      <c r="Q38" s="142"/>
      <c r="R38" s="142"/>
      <c r="S38" s="142"/>
      <c r="T38" s="142"/>
      <c r="U38" s="142"/>
      <c r="V38" s="142"/>
      <c r="W38" s="142"/>
      <c r="X38" s="142"/>
      <c r="Y38" s="142"/>
      <c r="Z38" s="142"/>
      <c r="AA38" s="200"/>
      <c r="AB38" s="213">
        <f t="shared" si="9"/>
        <v>0</v>
      </c>
      <c r="AC38" s="225">
        <f t="shared" si="10"/>
        <v>0</v>
      </c>
      <c r="AF38" s="213">
        <f t="shared" si="11"/>
        <v>0</v>
      </c>
      <c r="AG38" s="214">
        <f t="shared" si="12"/>
        <v>0</v>
      </c>
    </row>
    <row r="39" spans="1:40" ht="15" customHeight="1" x14ac:dyDescent="0.25">
      <c r="A39" s="133"/>
      <c r="B39" s="38"/>
      <c r="C39" s="21"/>
      <c r="D39" s="312"/>
      <c r="E39" s="313"/>
      <c r="F39" s="313"/>
      <c r="G39" s="313"/>
      <c r="H39" s="314"/>
      <c r="I39" s="31"/>
      <c r="J39" s="142"/>
      <c r="K39" s="142"/>
      <c r="L39" s="142"/>
      <c r="M39" s="142"/>
      <c r="N39" s="142"/>
      <c r="O39" s="142"/>
      <c r="P39" s="142"/>
      <c r="Q39" s="142"/>
      <c r="R39" s="142"/>
      <c r="S39" s="142"/>
      <c r="T39" s="142"/>
      <c r="U39" s="142"/>
      <c r="V39" s="142"/>
      <c r="W39" s="142"/>
      <c r="X39" s="142"/>
      <c r="Y39" s="142"/>
      <c r="Z39" s="142"/>
      <c r="AA39" s="200"/>
      <c r="AB39" s="213">
        <f t="shared" si="9"/>
        <v>0</v>
      </c>
      <c r="AC39" s="225">
        <f t="shared" si="10"/>
        <v>0</v>
      </c>
      <c r="AF39" s="213">
        <f t="shared" si="11"/>
        <v>0</v>
      </c>
      <c r="AG39" s="214">
        <f t="shared" si="12"/>
        <v>0</v>
      </c>
    </row>
    <row r="40" spans="1:40" ht="15" customHeight="1" x14ac:dyDescent="0.25">
      <c r="A40" s="133"/>
      <c r="B40" s="38"/>
      <c r="C40" s="21"/>
      <c r="D40" s="312"/>
      <c r="E40" s="313"/>
      <c r="F40" s="313"/>
      <c r="G40" s="313"/>
      <c r="H40" s="314"/>
      <c r="I40" s="31"/>
      <c r="J40" s="142"/>
      <c r="K40" s="142"/>
      <c r="L40" s="142"/>
      <c r="M40" s="142"/>
      <c r="N40" s="142"/>
      <c r="O40" s="142"/>
      <c r="P40" s="142"/>
      <c r="Q40" s="142"/>
      <c r="R40" s="142"/>
      <c r="S40" s="142"/>
      <c r="T40" s="142"/>
      <c r="U40" s="142"/>
      <c r="V40" s="142"/>
      <c r="W40" s="142"/>
      <c r="X40" s="142"/>
      <c r="Y40" s="142"/>
      <c r="Z40" s="142"/>
      <c r="AA40" s="200"/>
      <c r="AB40" s="213">
        <f t="shared" si="9"/>
        <v>0</v>
      </c>
      <c r="AC40" s="225">
        <f t="shared" si="10"/>
        <v>0</v>
      </c>
      <c r="AF40" s="213">
        <f t="shared" si="11"/>
        <v>0</v>
      </c>
      <c r="AG40" s="214">
        <f t="shared" si="12"/>
        <v>0</v>
      </c>
    </row>
    <row r="41" spans="1:40" ht="15" customHeight="1" thickBot="1" x14ac:dyDescent="0.3">
      <c r="A41" s="133"/>
      <c r="B41" s="38"/>
      <c r="C41" s="21"/>
      <c r="D41" s="341"/>
      <c r="E41" s="342"/>
      <c r="F41" s="342"/>
      <c r="G41" s="342"/>
      <c r="H41" s="343"/>
      <c r="I41" s="31"/>
      <c r="J41" s="142"/>
      <c r="K41" s="142"/>
      <c r="L41" s="142"/>
      <c r="M41" s="142"/>
      <c r="N41" s="142"/>
      <c r="O41" s="142"/>
      <c r="P41" s="142"/>
      <c r="Q41" s="142"/>
      <c r="R41" s="142"/>
      <c r="S41" s="142"/>
      <c r="T41" s="142"/>
      <c r="U41" s="142"/>
      <c r="V41" s="142"/>
      <c r="W41" s="142"/>
      <c r="X41" s="142"/>
      <c r="Y41" s="142"/>
      <c r="Z41" s="142"/>
      <c r="AA41" s="200"/>
      <c r="AB41" s="226">
        <f t="shared" si="9"/>
        <v>0</v>
      </c>
      <c r="AC41" s="227">
        <f t="shared" si="10"/>
        <v>0</v>
      </c>
      <c r="AD41" s="227"/>
      <c r="AE41" s="227"/>
      <c r="AF41" s="226">
        <f t="shared" si="11"/>
        <v>0</v>
      </c>
      <c r="AG41" s="228">
        <f t="shared" si="12"/>
        <v>0</v>
      </c>
    </row>
    <row r="42" spans="1:40" ht="25.15" customHeight="1" thickTop="1" thickBot="1" x14ac:dyDescent="0.3">
      <c r="A42" s="133"/>
      <c r="B42" s="302" t="s">
        <v>93</v>
      </c>
      <c r="C42" s="303"/>
      <c r="D42" s="303"/>
      <c r="E42" s="303"/>
      <c r="F42" s="303"/>
      <c r="G42" s="303"/>
      <c r="H42" s="303"/>
      <c r="I42" s="304"/>
      <c r="J42" s="136"/>
      <c r="K42" s="136"/>
      <c r="L42" s="136"/>
      <c r="M42" s="136"/>
      <c r="N42" s="136"/>
      <c r="O42" s="136"/>
      <c r="P42" s="136"/>
      <c r="Q42" s="136"/>
      <c r="R42" s="136"/>
      <c r="S42" s="136"/>
      <c r="T42" s="136"/>
      <c r="U42" s="136"/>
      <c r="V42" s="136"/>
      <c r="W42" s="136"/>
      <c r="X42" s="136"/>
      <c r="Y42" s="136"/>
      <c r="Z42" s="136"/>
      <c r="AA42" s="200"/>
      <c r="AB42" s="200"/>
      <c r="AD42" s="225"/>
      <c r="AE42" s="225"/>
      <c r="AF42" s="225"/>
      <c r="AG42" s="225"/>
    </row>
    <row r="43" spans="1:40" ht="31.5" customHeight="1" thickTop="1" x14ac:dyDescent="0.25">
      <c r="A43" s="133"/>
      <c r="B43" s="151" t="s">
        <v>55</v>
      </c>
      <c r="C43" s="152" t="s">
        <v>56</v>
      </c>
      <c r="D43" s="315" t="s">
        <v>57</v>
      </c>
      <c r="E43" s="315"/>
      <c r="F43" s="315"/>
      <c r="G43" s="315"/>
      <c r="H43" s="315"/>
      <c r="I43" s="316"/>
      <c r="J43" s="153"/>
      <c r="K43" s="153"/>
      <c r="L43" s="153"/>
      <c r="M43" s="153"/>
      <c r="N43" s="153"/>
      <c r="O43" s="153"/>
      <c r="P43" s="153"/>
      <c r="Q43" s="153"/>
      <c r="R43" s="153"/>
      <c r="S43" s="153"/>
      <c r="T43" s="153"/>
      <c r="U43" s="153"/>
      <c r="V43" s="153"/>
      <c r="W43" s="153"/>
      <c r="X43" s="153"/>
      <c r="Y43" s="153"/>
      <c r="Z43" s="153"/>
      <c r="AA43" s="200"/>
      <c r="AB43" s="200"/>
      <c r="AC43" s="201" t="s">
        <v>58</v>
      </c>
      <c r="AD43" s="201" t="s">
        <v>59</v>
      </c>
      <c r="AE43" s="201" t="s">
        <v>60</v>
      </c>
      <c r="AF43" s="201" t="s">
        <v>61</v>
      </c>
      <c r="AG43" s="201" t="s">
        <v>62</v>
      </c>
      <c r="AH43" s="201" t="s">
        <v>63</v>
      </c>
      <c r="AK43" s="201" t="s">
        <v>59</v>
      </c>
      <c r="AL43" s="201" t="s">
        <v>60</v>
      </c>
      <c r="AM43" s="201" t="s">
        <v>61</v>
      </c>
      <c r="AN43" s="201" t="s">
        <v>62</v>
      </c>
    </row>
    <row r="44" spans="1:40" ht="15" customHeight="1" x14ac:dyDescent="0.25">
      <c r="A44" s="133"/>
      <c r="B44" s="195"/>
      <c r="C44" s="25"/>
      <c r="D44" s="293"/>
      <c r="E44" s="294"/>
      <c r="F44" s="294"/>
      <c r="G44" s="294"/>
      <c r="H44" s="294"/>
      <c r="I44" s="295"/>
      <c r="J44" s="154"/>
      <c r="K44" s="154"/>
      <c r="L44" s="154"/>
      <c r="M44" s="154"/>
      <c r="N44" s="154"/>
      <c r="O44" s="154"/>
      <c r="P44" s="154"/>
      <c r="Q44" s="154"/>
      <c r="R44" s="154"/>
      <c r="S44" s="154"/>
      <c r="T44" s="154"/>
      <c r="U44" s="154"/>
      <c r="V44" s="154"/>
      <c r="W44" s="154"/>
      <c r="X44" s="154"/>
      <c r="Y44" s="154"/>
      <c r="Z44" s="154"/>
      <c r="AA44" s="200"/>
      <c r="AB44" s="200"/>
      <c r="AC44" s="201">
        <f t="shared" ref="AC44:AC60" si="13">IF(B44="",0,1)</f>
        <v>0</v>
      </c>
      <c r="AD44" s="201">
        <f t="shared" ref="AD44:AD60" si="14">IF(AC44=1,IF(C44="faible",1,0),0)</f>
        <v>0</v>
      </c>
      <c r="AE44" s="201">
        <f t="shared" ref="AE44:AE60" si="15">IF(AC44=1,IF(C44="standard",1,0),0)</f>
        <v>0</v>
      </c>
      <c r="AF44" s="201">
        <f t="shared" ref="AF44:AF60" si="16">IF(AC44=1,IF(C44="Elevé",1,0),0)</f>
        <v>0</v>
      </c>
      <c r="AG44" s="201">
        <f t="shared" ref="AG44:AG60" si="17">IF(AC44=1,IF(C44="",1,0),0)</f>
        <v>0</v>
      </c>
      <c r="AH44" s="205">
        <f t="shared" ref="AH44:AH60" si="18">IF(AC44=1,IF(D44="",1,0),0)</f>
        <v>0</v>
      </c>
      <c r="AK44" s="201">
        <f>SUM(AD44:AD60)</f>
        <v>0</v>
      </c>
      <c r="AL44" s="201">
        <f t="shared" ref="AL44:AN44" si="19">SUM(AE44:AE60)</f>
        <v>0</v>
      </c>
      <c r="AM44" s="201">
        <f t="shared" si="19"/>
        <v>0</v>
      </c>
      <c r="AN44" s="201">
        <f t="shared" si="19"/>
        <v>0</v>
      </c>
    </row>
    <row r="45" spans="1:40" ht="15" customHeight="1" x14ac:dyDescent="0.25">
      <c r="A45" s="133"/>
      <c r="B45" s="195"/>
      <c r="C45" s="25"/>
      <c r="D45" s="293"/>
      <c r="E45" s="294"/>
      <c r="F45" s="294"/>
      <c r="G45" s="294"/>
      <c r="H45" s="294"/>
      <c r="I45" s="295"/>
      <c r="J45" s="154"/>
      <c r="K45" s="154"/>
      <c r="L45" s="154"/>
      <c r="M45" s="154"/>
      <c r="N45" s="154"/>
      <c r="O45" s="154"/>
      <c r="P45" s="154"/>
      <c r="Q45" s="154"/>
      <c r="R45" s="154"/>
      <c r="S45" s="154"/>
      <c r="T45" s="154"/>
      <c r="U45" s="154"/>
      <c r="V45" s="154"/>
      <c r="W45" s="154"/>
      <c r="X45" s="154"/>
      <c r="Y45" s="154"/>
      <c r="Z45" s="154"/>
      <c r="AA45" s="200"/>
      <c r="AB45" s="200"/>
      <c r="AC45" s="201">
        <f t="shared" si="13"/>
        <v>0</v>
      </c>
      <c r="AD45" s="201">
        <f t="shared" si="14"/>
        <v>0</v>
      </c>
      <c r="AE45" s="201">
        <f t="shared" si="15"/>
        <v>0</v>
      </c>
      <c r="AF45" s="201">
        <f t="shared" si="16"/>
        <v>0</v>
      </c>
      <c r="AG45" s="201">
        <f t="shared" si="17"/>
        <v>0</v>
      </c>
      <c r="AH45" s="205">
        <f t="shared" si="18"/>
        <v>0</v>
      </c>
    </row>
    <row r="46" spans="1:40" ht="15" customHeight="1" x14ac:dyDescent="0.25">
      <c r="A46" s="133"/>
      <c r="B46" s="195"/>
      <c r="C46" s="25"/>
      <c r="D46" s="293"/>
      <c r="E46" s="294"/>
      <c r="F46" s="294"/>
      <c r="G46" s="294"/>
      <c r="H46" s="294"/>
      <c r="I46" s="295"/>
      <c r="J46" s="154"/>
      <c r="K46" s="154"/>
      <c r="L46" s="154"/>
      <c r="M46" s="154"/>
      <c r="N46" s="154"/>
      <c r="O46" s="154"/>
      <c r="P46" s="154"/>
      <c r="Q46" s="154"/>
      <c r="R46" s="154"/>
      <c r="S46" s="154"/>
      <c r="T46" s="154"/>
      <c r="U46" s="154"/>
      <c r="V46" s="154"/>
      <c r="W46" s="154"/>
      <c r="X46" s="154"/>
      <c r="Y46" s="154"/>
      <c r="Z46" s="154"/>
      <c r="AA46" s="200"/>
      <c r="AB46" s="200"/>
      <c r="AC46" s="201">
        <f t="shared" si="13"/>
        <v>0</v>
      </c>
      <c r="AD46" s="201">
        <f t="shared" si="14"/>
        <v>0</v>
      </c>
      <c r="AE46" s="201">
        <f t="shared" si="15"/>
        <v>0</v>
      </c>
      <c r="AF46" s="201">
        <f t="shared" si="16"/>
        <v>0</v>
      </c>
      <c r="AG46" s="201">
        <f t="shared" si="17"/>
        <v>0</v>
      </c>
      <c r="AH46" s="205">
        <f t="shared" si="18"/>
        <v>0</v>
      </c>
    </row>
    <row r="47" spans="1:40" ht="15" customHeight="1" x14ac:dyDescent="0.25">
      <c r="A47" s="133"/>
      <c r="B47" s="195"/>
      <c r="C47" s="25"/>
      <c r="D47" s="293"/>
      <c r="E47" s="294"/>
      <c r="F47" s="294"/>
      <c r="G47" s="294"/>
      <c r="H47" s="294"/>
      <c r="I47" s="295"/>
      <c r="J47" s="154"/>
      <c r="K47" s="154"/>
      <c r="L47" s="154"/>
      <c r="M47" s="154"/>
      <c r="N47" s="154"/>
      <c r="O47" s="154"/>
      <c r="P47" s="154"/>
      <c r="Q47" s="154"/>
      <c r="R47" s="154"/>
      <c r="S47" s="154"/>
      <c r="T47" s="154"/>
      <c r="U47" s="154"/>
      <c r="V47" s="154"/>
      <c r="W47" s="154"/>
      <c r="X47" s="154"/>
      <c r="Y47" s="154"/>
      <c r="Z47" s="154"/>
      <c r="AA47" s="200"/>
      <c r="AB47" s="200"/>
      <c r="AC47" s="201">
        <f t="shared" si="13"/>
        <v>0</v>
      </c>
      <c r="AD47" s="201">
        <f t="shared" si="14"/>
        <v>0</v>
      </c>
      <c r="AE47" s="201">
        <f t="shared" si="15"/>
        <v>0</v>
      </c>
      <c r="AF47" s="201">
        <f t="shared" si="16"/>
        <v>0</v>
      </c>
      <c r="AG47" s="201">
        <f t="shared" si="17"/>
        <v>0</v>
      </c>
      <c r="AH47" s="205">
        <f t="shared" si="18"/>
        <v>0</v>
      </c>
    </row>
    <row r="48" spans="1:40" ht="15" customHeight="1" x14ac:dyDescent="0.25">
      <c r="A48" s="133"/>
      <c r="B48" s="195"/>
      <c r="C48" s="25"/>
      <c r="D48" s="293"/>
      <c r="E48" s="294"/>
      <c r="F48" s="294"/>
      <c r="G48" s="294"/>
      <c r="H48" s="294"/>
      <c r="I48" s="295"/>
      <c r="J48" s="154"/>
      <c r="K48" s="154"/>
      <c r="L48" s="154"/>
      <c r="M48" s="154"/>
      <c r="N48" s="154"/>
      <c r="O48" s="154"/>
      <c r="P48" s="154"/>
      <c r="Q48" s="154"/>
      <c r="R48" s="154"/>
      <c r="S48" s="154"/>
      <c r="T48" s="154"/>
      <c r="U48" s="154"/>
      <c r="V48" s="154"/>
      <c r="W48" s="154"/>
      <c r="X48" s="154"/>
      <c r="Y48" s="154"/>
      <c r="Z48" s="154"/>
      <c r="AA48" s="200"/>
      <c r="AB48" s="200"/>
      <c r="AC48" s="201">
        <f t="shared" si="13"/>
        <v>0</v>
      </c>
      <c r="AD48" s="201">
        <f t="shared" si="14"/>
        <v>0</v>
      </c>
      <c r="AE48" s="201">
        <f t="shared" si="15"/>
        <v>0</v>
      </c>
      <c r="AF48" s="201">
        <f t="shared" si="16"/>
        <v>0</v>
      </c>
      <c r="AG48" s="201">
        <f t="shared" si="17"/>
        <v>0</v>
      </c>
      <c r="AH48" s="205">
        <f t="shared" si="18"/>
        <v>0</v>
      </c>
    </row>
    <row r="49" spans="1:38" ht="15" customHeight="1" x14ac:dyDescent="0.25">
      <c r="A49" s="133"/>
      <c r="B49" s="29"/>
      <c r="C49" s="25"/>
      <c r="D49" s="293"/>
      <c r="E49" s="294"/>
      <c r="F49" s="294"/>
      <c r="G49" s="294"/>
      <c r="H49" s="294"/>
      <c r="I49" s="295"/>
      <c r="J49" s="154"/>
      <c r="K49" s="154"/>
      <c r="L49" s="154"/>
      <c r="M49" s="154"/>
      <c r="N49" s="154"/>
      <c r="O49" s="154"/>
      <c r="P49" s="154"/>
      <c r="Q49" s="154"/>
      <c r="R49" s="154"/>
      <c r="S49" s="154"/>
      <c r="T49" s="154"/>
      <c r="U49" s="154"/>
      <c r="V49" s="154"/>
      <c r="W49" s="154"/>
      <c r="X49" s="154"/>
      <c r="Y49" s="154"/>
      <c r="Z49" s="154"/>
      <c r="AA49" s="200"/>
      <c r="AB49" s="200"/>
      <c r="AC49" s="201">
        <f t="shared" si="13"/>
        <v>0</v>
      </c>
      <c r="AD49" s="201">
        <f t="shared" si="14"/>
        <v>0</v>
      </c>
      <c r="AE49" s="201">
        <f t="shared" si="15"/>
        <v>0</v>
      </c>
      <c r="AF49" s="201">
        <f t="shared" si="16"/>
        <v>0</v>
      </c>
      <c r="AG49" s="201">
        <f t="shared" si="17"/>
        <v>0</v>
      </c>
      <c r="AH49" s="205">
        <f t="shared" si="18"/>
        <v>0</v>
      </c>
    </row>
    <row r="50" spans="1:38" ht="15" customHeight="1" x14ac:dyDescent="0.25">
      <c r="A50" s="133"/>
      <c r="B50" s="29"/>
      <c r="C50" s="25"/>
      <c r="D50" s="293"/>
      <c r="E50" s="294"/>
      <c r="F50" s="294"/>
      <c r="G50" s="294"/>
      <c r="H50" s="294"/>
      <c r="I50" s="295"/>
      <c r="J50" s="154"/>
      <c r="K50" s="154"/>
      <c r="L50" s="154"/>
      <c r="M50" s="154"/>
      <c r="N50" s="154"/>
      <c r="O50" s="154"/>
      <c r="P50" s="154"/>
      <c r="Q50" s="154"/>
      <c r="R50" s="154"/>
      <c r="S50" s="154"/>
      <c r="T50" s="154"/>
      <c r="U50" s="154"/>
      <c r="V50" s="154"/>
      <c r="W50" s="154"/>
      <c r="X50" s="154"/>
      <c r="Y50" s="154"/>
      <c r="Z50" s="154"/>
      <c r="AA50" s="200"/>
      <c r="AB50" s="200"/>
      <c r="AC50" s="201">
        <f t="shared" si="13"/>
        <v>0</v>
      </c>
      <c r="AD50" s="201">
        <f t="shared" si="14"/>
        <v>0</v>
      </c>
      <c r="AE50" s="201">
        <f t="shared" si="15"/>
        <v>0</v>
      </c>
      <c r="AF50" s="201">
        <f t="shared" si="16"/>
        <v>0</v>
      </c>
      <c r="AG50" s="201">
        <f t="shared" si="17"/>
        <v>0</v>
      </c>
      <c r="AH50" s="205">
        <f t="shared" si="18"/>
        <v>0</v>
      </c>
    </row>
    <row r="51" spans="1:38" ht="15" customHeight="1" x14ac:dyDescent="0.25">
      <c r="A51" s="133"/>
      <c r="B51" s="29"/>
      <c r="C51" s="25"/>
      <c r="D51" s="293"/>
      <c r="E51" s="294"/>
      <c r="F51" s="294"/>
      <c r="G51" s="294"/>
      <c r="H51" s="294"/>
      <c r="I51" s="295"/>
      <c r="J51" s="154"/>
      <c r="K51" s="154"/>
      <c r="L51" s="154"/>
      <c r="M51" s="154"/>
      <c r="N51" s="154"/>
      <c r="O51" s="154"/>
      <c r="P51" s="154"/>
      <c r="Q51" s="154"/>
      <c r="R51" s="154"/>
      <c r="S51" s="154"/>
      <c r="T51" s="154"/>
      <c r="U51" s="154"/>
      <c r="V51" s="154"/>
      <c r="W51" s="154"/>
      <c r="X51" s="154"/>
      <c r="Y51" s="154"/>
      <c r="Z51" s="154"/>
      <c r="AA51" s="200"/>
      <c r="AB51" s="200"/>
      <c r="AC51" s="201">
        <f t="shared" si="13"/>
        <v>0</v>
      </c>
      <c r="AD51" s="201">
        <f t="shared" si="14"/>
        <v>0</v>
      </c>
      <c r="AE51" s="201">
        <f t="shared" si="15"/>
        <v>0</v>
      </c>
      <c r="AF51" s="201">
        <f t="shared" si="16"/>
        <v>0</v>
      </c>
      <c r="AG51" s="201">
        <f t="shared" si="17"/>
        <v>0</v>
      </c>
      <c r="AH51" s="205">
        <f t="shared" si="18"/>
        <v>0</v>
      </c>
    </row>
    <row r="52" spans="1:38" ht="15" customHeight="1" x14ac:dyDescent="0.25">
      <c r="A52" s="133"/>
      <c r="B52" s="29"/>
      <c r="C52" s="25"/>
      <c r="D52" s="293"/>
      <c r="E52" s="294"/>
      <c r="F52" s="294"/>
      <c r="G52" s="294"/>
      <c r="H52" s="294"/>
      <c r="I52" s="295"/>
      <c r="J52" s="154"/>
      <c r="K52" s="154"/>
      <c r="L52" s="154"/>
      <c r="M52" s="154"/>
      <c r="N52" s="154"/>
      <c r="O52" s="154"/>
      <c r="P52" s="154"/>
      <c r="Q52" s="154"/>
      <c r="R52" s="154"/>
      <c r="S52" s="154"/>
      <c r="T52" s="154"/>
      <c r="U52" s="154"/>
      <c r="V52" s="154"/>
      <c r="W52" s="154"/>
      <c r="X52" s="154"/>
      <c r="Y52" s="154"/>
      <c r="Z52" s="154"/>
      <c r="AA52" s="200"/>
      <c r="AB52" s="200"/>
      <c r="AC52" s="201">
        <f t="shared" si="13"/>
        <v>0</v>
      </c>
      <c r="AD52" s="201">
        <f t="shared" si="14"/>
        <v>0</v>
      </c>
      <c r="AE52" s="201">
        <f t="shared" si="15"/>
        <v>0</v>
      </c>
      <c r="AF52" s="201">
        <f t="shared" si="16"/>
        <v>0</v>
      </c>
      <c r="AG52" s="201">
        <f t="shared" si="17"/>
        <v>0</v>
      </c>
      <c r="AH52" s="205">
        <f t="shared" si="18"/>
        <v>0</v>
      </c>
    </row>
    <row r="53" spans="1:38" ht="15" customHeight="1" x14ac:dyDescent="0.25">
      <c r="A53" s="133"/>
      <c r="B53" s="29"/>
      <c r="C53" s="25"/>
      <c r="D53" s="293"/>
      <c r="E53" s="294"/>
      <c r="F53" s="294"/>
      <c r="G53" s="294"/>
      <c r="H53" s="294"/>
      <c r="I53" s="295"/>
      <c r="J53" s="154"/>
      <c r="K53" s="154"/>
      <c r="L53" s="154"/>
      <c r="M53" s="154"/>
      <c r="N53" s="154"/>
      <c r="O53" s="154"/>
      <c r="P53" s="154"/>
      <c r="Q53" s="154"/>
      <c r="R53" s="154"/>
      <c r="S53" s="154"/>
      <c r="T53" s="154"/>
      <c r="U53" s="154"/>
      <c r="V53" s="154"/>
      <c r="W53" s="154"/>
      <c r="X53" s="154"/>
      <c r="Y53" s="154"/>
      <c r="Z53" s="154"/>
      <c r="AA53" s="200"/>
      <c r="AB53" s="200"/>
      <c r="AC53" s="201">
        <f t="shared" si="13"/>
        <v>0</v>
      </c>
      <c r="AD53" s="201">
        <f t="shared" si="14"/>
        <v>0</v>
      </c>
      <c r="AE53" s="201">
        <f t="shared" si="15"/>
        <v>0</v>
      </c>
      <c r="AF53" s="201">
        <f t="shared" si="16"/>
        <v>0</v>
      </c>
      <c r="AG53" s="201">
        <f t="shared" si="17"/>
        <v>0</v>
      </c>
      <c r="AH53" s="205">
        <f t="shared" si="18"/>
        <v>0</v>
      </c>
    </row>
    <row r="54" spans="1:38" ht="15" customHeight="1" x14ac:dyDescent="0.25">
      <c r="A54" s="133"/>
      <c r="B54" s="29"/>
      <c r="C54" s="25"/>
      <c r="D54" s="293"/>
      <c r="E54" s="294"/>
      <c r="F54" s="294"/>
      <c r="G54" s="294"/>
      <c r="H54" s="294"/>
      <c r="I54" s="295"/>
      <c r="J54" s="154"/>
      <c r="K54" s="154"/>
      <c r="L54" s="154"/>
      <c r="M54" s="154"/>
      <c r="N54" s="154"/>
      <c r="O54" s="154"/>
      <c r="P54" s="154"/>
      <c r="Q54" s="154"/>
      <c r="R54" s="154"/>
      <c r="S54" s="154"/>
      <c r="T54" s="154"/>
      <c r="U54" s="154"/>
      <c r="V54" s="154"/>
      <c r="W54" s="154"/>
      <c r="X54" s="154"/>
      <c r="Y54" s="154"/>
      <c r="Z54" s="154"/>
      <c r="AA54" s="200"/>
      <c r="AB54" s="200"/>
      <c r="AC54" s="201">
        <f t="shared" si="13"/>
        <v>0</v>
      </c>
      <c r="AD54" s="201">
        <f t="shared" si="14"/>
        <v>0</v>
      </c>
      <c r="AE54" s="201">
        <f t="shared" si="15"/>
        <v>0</v>
      </c>
      <c r="AF54" s="201">
        <f t="shared" si="16"/>
        <v>0</v>
      </c>
      <c r="AG54" s="201">
        <f t="shared" si="17"/>
        <v>0</v>
      </c>
      <c r="AH54" s="205">
        <f t="shared" si="18"/>
        <v>0</v>
      </c>
    </row>
    <row r="55" spans="1:38" ht="15" customHeight="1" x14ac:dyDescent="0.25">
      <c r="A55" s="133"/>
      <c r="B55" s="29"/>
      <c r="C55" s="25"/>
      <c r="D55" s="293"/>
      <c r="E55" s="294"/>
      <c r="F55" s="294"/>
      <c r="G55" s="294"/>
      <c r="H55" s="294"/>
      <c r="I55" s="295"/>
      <c r="J55" s="154"/>
      <c r="K55" s="154"/>
      <c r="L55" s="154"/>
      <c r="M55" s="154"/>
      <c r="N55" s="154"/>
      <c r="O55" s="154"/>
      <c r="P55" s="154"/>
      <c r="Q55" s="154"/>
      <c r="R55" s="154"/>
      <c r="S55" s="154"/>
      <c r="T55" s="154"/>
      <c r="U55" s="154"/>
      <c r="V55" s="154"/>
      <c r="W55" s="154"/>
      <c r="X55" s="154"/>
      <c r="Y55" s="154"/>
      <c r="Z55" s="154"/>
      <c r="AA55" s="200"/>
      <c r="AB55" s="200"/>
      <c r="AC55" s="201">
        <f t="shared" si="13"/>
        <v>0</v>
      </c>
      <c r="AD55" s="201">
        <f t="shared" si="14"/>
        <v>0</v>
      </c>
      <c r="AE55" s="201">
        <f t="shared" si="15"/>
        <v>0</v>
      </c>
      <c r="AF55" s="201">
        <f t="shared" si="16"/>
        <v>0</v>
      </c>
      <c r="AG55" s="201">
        <f t="shared" si="17"/>
        <v>0</v>
      </c>
      <c r="AH55" s="205">
        <f t="shared" si="18"/>
        <v>0</v>
      </c>
    </row>
    <row r="56" spans="1:38" ht="15" customHeight="1" x14ac:dyDescent="0.25">
      <c r="A56" s="133"/>
      <c r="B56" s="29"/>
      <c r="C56" s="25"/>
      <c r="D56" s="293"/>
      <c r="E56" s="294"/>
      <c r="F56" s="294"/>
      <c r="G56" s="294"/>
      <c r="H56" s="294"/>
      <c r="I56" s="295"/>
      <c r="J56" s="154"/>
      <c r="K56" s="154"/>
      <c r="L56" s="154"/>
      <c r="M56" s="154"/>
      <c r="N56" s="154"/>
      <c r="O56" s="154"/>
      <c r="P56" s="154"/>
      <c r="Q56" s="154"/>
      <c r="R56" s="154"/>
      <c r="S56" s="154"/>
      <c r="T56" s="154"/>
      <c r="U56" s="154"/>
      <c r="V56" s="154"/>
      <c r="W56" s="154"/>
      <c r="X56" s="154"/>
      <c r="Y56" s="154"/>
      <c r="Z56" s="154"/>
      <c r="AA56" s="200"/>
      <c r="AB56" s="200"/>
      <c r="AC56" s="201">
        <f t="shared" si="13"/>
        <v>0</v>
      </c>
      <c r="AD56" s="201">
        <f t="shared" si="14"/>
        <v>0</v>
      </c>
      <c r="AE56" s="201">
        <f t="shared" si="15"/>
        <v>0</v>
      </c>
      <c r="AF56" s="201">
        <f t="shared" si="16"/>
        <v>0</v>
      </c>
      <c r="AG56" s="201">
        <f t="shared" si="17"/>
        <v>0</v>
      </c>
      <c r="AH56" s="205">
        <f t="shared" si="18"/>
        <v>0</v>
      </c>
    </row>
    <row r="57" spans="1:38" ht="15" customHeight="1" x14ac:dyDescent="0.25">
      <c r="A57" s="133"/>
      <c r="B57" s="29"/>
      <c r="C57" s="25"/>
      <c r="D57" s="293"/>
      <c r="E57" s="294"/>
      <c r="F57" s="294"/>
      <c r="G57" s="294"/>
      <c r="H57" s="294"/>
      <c r="I57" s="295"/>
      <c r="J57" s="154"/>
      <c r="K57" s="154"/>
      <c r="L57" s="154"/>
      <c r="M57" s="154"/>
      <c r="N57" s="154"/>
      <c r="O57" s="154"/>
      <c r="P57" s="154"/>
      <c r="Q57" s="154"/>
      <c r="R57" s="154"/>
      <c r="S57" s="154"/>
      <c r="T57" s="154"/>
      <c r="U57" s="154"/>
      <c r="V57" s="154"/>
      <c r="W57" s="154"/>
      <c r="X57" s="154"/>
      <c r="Y57" s="154"/>
      <c r="Z57" s="154"/>
      <c r="AA57" s="200"/>
      <c r="AB57" s="200"/>
      <c r="AC57" s="201">
        <f t="shared" si="13"/>
        <v>0</v>
      </c>
      <c r="AD57" s="201">
        <f t="shared" si="14"/>
        <v>0</v>
      </c>
      <c r="AE57" s="201">
        <f t="shared" si="15"/>
        <v>0</v>
      </c>
      <c r="AF57" s="201">
        <f t="shared" si="16"/>
        <v>0</v>
      </c>
      <c r="AG57" s="201">
        <f t="shared" si="17"/>
        <v>0</v>
      </c>
      <c r="AH57" s="205">
        <f t="shared" si="18"/>
        <v>0</v>
      </c>
    </row>
    <row r="58" spans="1:38" ht="15" customHeight="1" x14ac:dyDescent="0.25">
      <c r="A58" s="133"/>
      <c r="B58" s="29"/>
      <c r="C58" s="25"/>
      <c r="D58" s="293"/>
      <c r="E58" s="294"/>
      <c r="F58" s="294"/>
      <c r="G58" s="294"/>
      <c r="H58" s="294"/>
      <c r="I58" s="295"/>
      <c r="J58" s="154"/>
      <c r="K58" s="154"/>
      <c r="L58" s="154"/>
      <c r="M58" s="154"/>
      <c r="N58" s="154"/>
      <c r="O58" s="154"/>
      <c r="P58" s="154"/>
      <c r="Q58" s="154"/>
      <c r="R58" s="154"/>
      <c r="S58" s="154"/>
      <c r="T58" s="154"/>
      <c r="U58" s="154"/>
      <c r="V58" s="154"/>
      <c r="W58" s="154"/>
      <c r="X58" s="154"/>
      <c r="Y58" s="154"/>
      <c r="Z58" s="154"/>
      <c r="AA58" s="200"/>
      <c r="AB58" s="200"/>
      <c r="AC58" s="201">
        <f t="shared" si="13"/>
        <v>0</v>
      </c>
      <c r="AD58" s="201">
        <f t="shared" si="14"/>
        <v>0</v>
      </c>
      <c r="AE58" s="201">
        <f t="shared" si="15"/>
        <v>0</v>
      </c>
      <c r="AF58" s="201">
        <f t="shared" si="16"/>
        <v>0</v>
      </c>
      <c r="AG58" s="201">
        <f t="shared" si="17"/>
        <v>0</v>
      </c>
      <c r="AH58" s="205">
        <f t="shared" si="18"/>
        <v>0</v>
      </c>
    </row>
    <row r="59" spans="1:38" ht="15" customHeight="1" x14ac:dyDescent="0.25">
      <c r="A59" s="133"/>
      <c r="B59" s="29"/>
      <c r="C59" s="25"/>
      <c r="D59" s="293"/>
      <c r="E59" s="294"/>
      <c r="F59" s="294"/>
      <c r="G59" s="294"/>
      <c r="H59" s="294"/>
      <c r="I59" s="295"/>
      <c r="J59" s="154"/>
      <c r="K59" s="154"/>
      <c r="L59" s="154"/>
      <c r="M59" s="154"/>
      <c r="N59" s="154"/>
      <c r="O59" s="154"/>
      <c r="P59" s="154"/>
      <c r="Q59" s="154"/>
      <c r="R59" s="154"/>
      <c r="S59" s="154"/>
      <c r="T59" s="154"/>
      <c r="U59" s="154"/>
      <c r="V59" s="154"/>
      <c r="W59" s="154"/>
      <c r="X59" s="154"/>
      <c r="Y59" s="154"/>
      <c r="Z59" s="154"/>
      <c r="AA59" s="200"/>
      <c r="AB59" s="200"/>
      <c r="AC59" s="201">
        <f t="shared" si="13"/>
        <v>0</v>
      </c>
      <c r="AD59" s="201">
        <f t="shared" si="14"/>
        <v>0</v>
      </c>
      <c r="AE59" s="201">
        <f t="shared" si="15"/>
        <v>0</v>
      </c>
      <c r="AF59" s="201">
        <f t="shared" si="16"/>
        <v>0</v>
      </c>
      <c r="AG59" s="201">
        <f t="shared" si="17"/>
        <v>0</v>
      </c>
      <c r="AH59" s="205">
        <f t="shared" si="18"/>
        <v>0</v>
      </c>
    </row>
    <row r="60" spans="1:38" ht="15" customHeight="1" thickBot="1" x14ac:dyDescent="0.3">
      <c r="A60" s="133"/>
      <c r="B60" s="30"/>
      <c r="C60" s="25"/>
      <c r="D60" s="296"/>
      <c r="E60" s="297"/>
      <c r="F60" s="297"/>
      <c r="G60" s="297"/>
      <c r="H60" s="297"/>
      <c r="I60" s="298"/>
      <c r="J60" s="154"/>
      <c r="K60" s="154"/>
      <c r="L60" s="154"/>
      <c r="M60" s="154"/>
      <c r="N60" s="154"/>
      <c r="O60" s="154"/>
      <c r="P60" s="154"/>
      <c r="Q60" s="154"/>
      <c r="R60" s="154"/>
      <c r="S60" s="154"/>
      <c r="T60" s="154"/>
      <c r="U60" s="154"/>
      <c r="V60" s="154"/>
      <c r="W60" s="154"/>
      <c r="X60" s="154"/>
      <c r="Y60" s="154"/>
      <c r="Z60" s="154"/>
      <c r="AA60" s="200"/>
      <c r="AB60" s="200"/>
      <c r="AC60" s="201">
        <f t="shared" si="13"/>
        <v>0</v>
      </c>
      <c r="AD60" s="201">
        <f t="shared" si="14"/>
        <v>0</v>
      </c>
      <c r="AE60" s="201">
        <f t="shared" si="15"/>
        <v>0</v>
      </c>
      <c r="AF60" s="201">
        <f t="shared" si="16"/>
        <v>0</v>
      </c>
      <c r="AG60" s="201">
        <f t="shared" si="17"/>
        <v>0</v>
      </c>
      <c r="AH60" s="205">
        <f t="shared" si="18"/>
        <v>0</v>
      </c>
    </row>
    <row r="61" spans="1:38" ht="19.149999999999999" customHeight="1" thickTop="1" thickBot="1" x14ac:dyDescent="0.3">
      <c r="A61" s="133"/>
      <c r="B61" s="155"/>
      <c r="C61" s="156"/>
      <c r="D61" s="157"/>
      <c r="E61" s="157"/>
      <c r="F61" s="157"/>
      <c r="G61" s="158"/>
      <c r="I61" s="156"/>
      <c r="J61" s="159"/>
      <c r="K61" s="159"/>
      <c r="L61" s="159"/>
      <c r="M61" s="159"/>
      <c r="N61" s="159"/>
      <c r="O61" s="159"/>
      <c r="P61" s="159"/>
      <c r="Q61" s="159"/>
      <c r="R61" s="159"/>
      <c r="S61" s="159"/>
      <c r="T61" s="159"/>
      <c r="U61" s="159"/>
      <c r="V61" s="159"/>
      <c r="W61" s="159"/>
      <c r="X61" s="159"/>
      <c r="Y61" s="159"/>
      <c r="Z61" s="159"/>
      <c r="AA61" s="200"/>
      <c r="AB61" s="200"/>
      <c r="AC61" s="201">
        <f>SUM(AC44:AC60)</f>
        <v>0</v>
      </c>
      <c r="AD61" s="201">
        <f t="shared" ref="AD61:AH61" si="20">SUM(AD44:AD60)</f>
        <v>0</v>
      </c>
      <c r="AE61" s="201">
        <f t="shared" si="20"/>
        <v>0</v>
      </c>
      <c r="AF61" s="201">
        <f t="shared" si="20"/>
        <v>0</v>
      </c>
      <c r="AG61" s="201">
        <f t="shared" si="20"/>
        <v>0</v>
      </c>
      <c r="AH61" s="201">
        <f t="shared" si="20"/>
        <v>0</v>
      </c>
    </row>
    <row r="62" spans="1:38" ht="31.15" customHeight="1" thickTop="1" thickBot="1" x14ac:dyDescent="0.3">
      <c r="A62" s="133"/>
      <c r="B62" s="299" t="s">
        <v>190</v>
      </c>
      <c r="C62" s="300"/>
      <c r="D62" s="300"/>
      <c r="E62" s="300"/>
      <c r="F62" s="300"/>
      <c r="G62" s="300"/>
      <c r="H62" s="300"/>
      <c r="I62" s="301"/>
      <c r="J62" s="134"/>
      <c r="K62" s="134"/>
      <c r="L62" s="134"/>
      <c r="M62" s="134"/>
      <c r="N62" s="134"/>
      <c r="O62" s="134"/>
      <c r="P62" s="134"/>
      <c r="Q62" s="134"/>
      <c r="R62" s="134"/>
      <c r="S62" s="134"/>
      <c r="T62" s="134"/>
      <c r="U62" s="134"/>
      <c r="V62" s="134"/>
      <c r="W62" s="134"/>
      <c r="X62" s="134"/>
      <c r="Y62" s="134"/>
      <c r="Z62" s="134"/>
      <c r="AA62" s="200"/>
      <c r="AB62" s="200"/>
    </row>
    <row r="63" spans="1:38" ht="25.15" customHeight="1" thickTop="1" thickBot="1" x14ac:dyDescent="0.3">
      <c r="A63" s="133"/>
      <c r="B63" s="302" t="s">
        <v>92</v>
      </c>
      <c r="C63" s="303"/>
      <c r="D63" s="303"/>
      <c r="E63" s="303"/>
      <c r="F63" s="303"/>
      <c r="G63" s="303"/>
      <c r="H63" s="303"/>
      <c r="I63" s="304"/>
      <c r="J63" s="136"/>
      <c r="K63" s="136"/>
      <c r="L63" s="136"/>
      <c r="M63" s="136"/>
      <c r="N63" s="136"/>
      <c r="O63" s="136"/>
      <c r="P63" s="136"/>
      <c r="Q63" s="136"/>
      <c r="R63" s="136"/>
      <c r="S63" s="136"/>
      <c r="T63" s="136"/>
      <c r="U63" s="136"/>
      <c r="V63" s="136"/>
      <c r="W63" s="136"/>
      <c r="X63" s="136"/>
      <c r="Y63" s="136"/>
      <c r="Z63" s="136"/>
      <c r="AA63" s="200"/>
      <c r="AB63" s="206"/>
      <c r="AC63" s="207" t="s">
        <v>122</v>
      </c>
      <c r="AD63" s="208"/>
      <c r="AE63" s="209">
        <f>SUM(AB65:AC73)</f>
        <v>10</v>
      </c>
      <c r="AF63" s="274" t="s">
        <v>120</v>
      </c>
      <c r="AG63" s="275"/>
    </row>
    <row r="64" spans="1:38" ht="27" customHeight="1" thickTop="1" x14ac:dyDescent="0.25">
      <c r="A64" s="133"/>
      <c r="B64" s="160" t="s">
        <v>49</v>
      </c>
      <c r="C64" s="161" t="s">
        <v>50</v>
      </c>
      <c r="D64" s="305" t="s">
        <v>51</v>
      </c>
      <c r="E64" s="306"/>
      <c r="F64" s="306"/>
      <c r="G64" s="306"/>
      <c r="H64" s="307"/>
      <c r="I64" s="162" t="s">
        <v>50</v>
      </c>
      <c r="J64" s="140"/>
      <c r="K64" s="140"/>
      <c r="L64" s="140"/>
      <c r="M64" s="140"/>
      <c r="N64" s="140"/>
      <c r="O64" s="140"/>
      <c r="P64" s="140"/>
      <c r="Q64" s="140"/>
      <c r="R64" s="140"/>
      <c r="S64" s="140"/>
      <c r="T64" s="140"/>
      <c r="U64" s="140"/>
      <c r="V64" s="140"/>
      <c r="W64" s="140"/>
      <c r="X64" s="140"/>
      <c r="Y64" s="140"/>
      <c r="Z64" s="140"/>
      <c r="AA64" s="200"/>
      <c r="AB64" s="229"/>
      <c r="AC64" s="211"/>
      <c r="AD64" s="204">
        <f>COUNTIF(C65:C73,"Non Pertinent")</f>
        <v>0</v>
      </c>
      <c r="AE64" s="212">
        <f>COUNTIF(C65:C73,"Pertinent")</f>
        <v>0</v>
      </c>
      <c r="AF64" s="213"/>
      <c r="AG64" s="214"/>
      <c r="AI64" s="276" t="s">
        <v>123</v>
      </c>
      <c r="AJ64" s="276"/>
      <c r="AK64" s="276"/>
      <c r="AL64" s="201">
        <f>+AE63+AE74</f>
        <v>10</v>
      </c>
    </row>
    <row r="65" spans="1:59" ht="31.9" customHeight="1" x14ac:dyDescent="0.25">
      <c r="A65" s="133"/>
      <c r="B65" s="163" t="s">
        <v>108</v>
      </c>
      <c r="C65" s="126"/>
      <c r="D65" s="281" t="s">
        <v>183</v>
      </c>
      <c r="E65" s="281"/>
      <c r="F65" s="281"/>
      <c r="G65" s="281"/>
      <c r="H65" s="308"/>
      <c r="I65" s="21"/>
      <c r="J65" s="164"/>
      <c r="K65" s="142"/>
      <c r="L65" s="142"/>
      <c r="M65" s="142"/>
      <c r="N65" s="142"/>
      <c r="O65" s="142"/>
      <c r="P65" s="142"/>
      <c r="Q65" s="142"/>
      <c r="R65" s="142"/>
      <c r="S65" s="142"/>
      <c r="T65" s="142"/>
      <c r="U65" s="142"/>
      <c r="V65" s="142"/>
      <c r="W65" s="142"/>
      <c r="X65" s="142"/>
      <c r="Y65" s="142"/>
      <c r="Z65" s="142"/>
      <c r="AA65" s="200"/>
      <c r="AB65" s="210">
        <f>IF(B65="",0,1)</f>
        <v>1</v>
      </c>
      <c r="AC65" s="211">
        <f>IF(D65="",0,1)</f>
        <v>1</v>
      </c>
      <c r="AD65" s="204">
        <f>COUNTIF(I65:I73,"Pertinent")</f>
        <v>0</v>
      </c>
      <c r="AE65" s="212">
        <f>COUNTIF(I65:I73,"Non Pertinent")</f>
        <v>0</v>
      </c>
      <c r="AF65" s="213">
        <f>IF(C65="",1,0)</f>
        <v>1</v>
      </c>
      <c r="AG65" s="214">
        <f>IF(AND(D65&lt;&gt;"",I65=""),1,0)</f>
        <v>1</v>
      </c>
      <c r="AI65" s="277" t="s">
        <v>126</v>
      </c>
      <c r="AJ65" s="277"/>
      <c r="AK65" s="277"/>
      <c r="AL65" s="201">
        <f>+AL64-AL66</f>
        <v>0</v>
      </c>
    </row>
    <row r="66" spans="1:59" ht="34.15" customHeight="1" x14ac:dyDescent="0.25">
      <c r="A66" s="133"/>
      <c r="B66" s="163" t="s">
        <v>88</v>
      </c>
      <c r="C66" s="21"/>
      <c r="D66" s="317"/>
      <c r="E66" s="317"/>
      <c r="F66" s="317"/>
      <c r="G66" s="317"/>
      <c r="H66" s="317"/>
      <c r="I66" s="146"/>
      <c r="J66" s="142"/>
      <c r="K66" s="142"/>
      <c r="L66" s="142"/>
      <c r="M66" s="142"/>
      <c r="N66" s="142"/>
      <c r="O66" s="142"/>
      <c r="P66" s="142"/>
      <c r="Q66" s="142"/>
      <c r="R66" s="142"/>
      <c r="S66" s="142"/>
      <c r="T66" s="142"/>
      <c r="U66" s="142"/>
      <c r="V66" s="142"/>
      <c r="W66" s="142"/>
      <c r="X66" s="142"/>
      <c r="Y66" s="142"/>
      <c r="Z66" s="142"/>
      <c r="AA66" s="200"/>
      <c r="AB66" s="210">
        <f t="shared" ref="AB66:AB73" si="21">IF(B66="",0,1)</f>
        <v>1</v>
      </c>
      <c r="AC66" s="211">
        <f t="shared" ref="AC66:AC73" si="22">IF(D66="",0,1)</f>
        <v>0</v>
      </c>
      <c r="AD66" s="204"/>
      <c r="AE66" s="212"/>
      <c r="AF66" s="213">
        <f t="shared" ref="AF66:AF73" si="23">IF(C66="",1,0)</f>
        <v>1</v>
      </c>
      <c r="AG66" s="214">
        <f t="shared" ref="AG66:AG73" si="24">IF(AND(D66&lt;&gt;"",I66=""),1,0)</f>
        <v>0</v>
      </c>
      <c r="AI66" s="276" t="s">
        <v>125</v>
      </c>
      <c r="AJ66" s="276"/>
      <c r="AK66" s="276"/>
      <c r="AL66" s="201">
        <f>SUM(AF64:AG73)</f>
        <v>10</v>
      </c>
    </row>
    <row r="67" spans="1:59" ht="21.6" customHeight="1" x14ac:dyDescent="0.25">
      <c r="A67" s="133"/>
      <c r="B67" s="163" t="s">
        <v>89</v>
      </c>
      <c r="C67" s="21"/>
      <c r="D67" s="317"/>
      <c r="E67" s="317"/>
      <c r="F67" s="317"/>
      <c r="G67" s="317"/>
      <c r="H67" s="317"/>
      <c r="I67" s="146"/>
      <c r="J67" s="142"/>
      <c r="K67" s="142"/>
      <c r="L67" s="142"/>
      <c r="M67" s="142"/>
      <c r="N67" s="142"/>
      <c r="O67" s="142"/>
      <c r="P67" s="142"/>
      <c r="Q67" s="142"/>
      <c r="R67" s="142"/>
      <c r="S67" s="142"/>
      <c r="T67" s="142"/>
      <c r="U67" s="142"/>
      <c r="V67" s="142"/>
      <c r="W67" s="142"/>
      <c r="X67" s="142"/>
      <c r="Y67" s="142"/>
      <c r="Z67" s="142"/>
      <c r="AA67" s="200"/>
      <c r="AB67" s="210">
        <f t="shared" si="21"/>
        <v>1</v>
      </c>
      <c r="AC67" s="211">
        <f t="shared" si="22"/>
        <v>0</v>
      </c>
      <c r="AD67" s="204"/>
      <c r="AE67" s="212"/>
      <c r="AF67" s="213">
        <f t="shared" si="23"/>
        <v>1</v>
      </c>
      <c r="AG67" s="214">
        <f t="shared" si="24"/>
        <v>0</v>
      </c>
      <c r="AI67" s="277" t="s">
        <v>124</v>
      </c>
      <c r="AJ67" s="277"/>
      <c r="AK67" s="277"/>
      <c r="AL67" s="201">
        <f>+AE69</f>
        <v>0</v>
      </c>
    </row>
    <row r="68" spans="1:59" ht="45.6" customHeight="1" x14ac:dyDescent="0.25">
      <c r="A68" s="133"/>
      <c r="B68" s="163" t="s">
        <v>196</v>
      </c>
      <c r="C68" s="21"/>
      <c r="D68" s="317"/>
      <c r="E68" s="317"/>
      <c r="F68" s="317"/>
      <c r="G68" s="317"/>
      <c r="H68" s="317"/>
      <c r="I68" s="146"/>
      <c r="J68" s="142"/>
      <c r="K68" s="142"/>
      <c r="L68" s="142"/>
      <c r="M68" s="142"/>
      <c r="N68" s="142"/>
      <c r="O68" s="142"/>
      <c r="P68" s="142"/>
      <c r="Q68" s="142"/>
      <c r="R68" s="142"/>
      <c r="S68" s="142"/>
      <c r="T68" s="142"/>
      <c r="U68" s="142"/>
      <c r="V68" s="142"/>
      <c r="W68" s="142"/>
      <c r="X68" s="142"/>
      <c r="Y68" s="142"/>
      <c r="Z68" s="142"/>
      <c r="AA68" s="200"/>
      <c r="AB68" s="210">
        <f t="shared" si="21"/>
        <v>1</v>
      </c>
      <c r="AC68" s="211">
        <f t="shared" si="22"/>
        <v>0</v>
      </c>
      <c r="AD68" s="204"/>
      <c r="AE68" s="204"/>
      <c r="AF68" s="213">
        <f t="shared" si="23"/>
        <v>1</v>
      </c>
      <c r="AG68" s="214">
        <f t="shared" si="24"/>
        <v>0</v>
      </c>
      <c r="AH68" s="213"/>
      <c r="AJ68" s="220" t="s">
        <v>129</v>
      </c>
      <c r="AK68" s="220" t="s">
        <v>131</v>
      </c>
    </row>
    <row r="69" spans="1:59" ht="29.45" customHeight="1" x14ac:dyDescent="0.25">
      <c r="A69" s="133"/>
      <c r="B69" s="165" t="s">
        <v>159</v>
      </c>
      <c r="C69" s="21"/>
      <c r="D69" s="317"/>
      <c r="E69" s="317"/>
      <c r="F69" s="317"/>
      <c r="G69" s="317"/>
      <c r="H69" s="317"/>
      <c r="I69" s="146"/>
      <c r="J69" s="142"/>
      <c r="K69" s="142"/>
      <c r="L69" s="142"/>
      <c r="M69" s="142"/>
      <c r="N69" s="142"/>
      <c r="O69" s="142"/>
      <c r="P69" s="142"/>
      <c r="Q69" s="142"/>
      <c r="R69" s="142"/>
      <c r="S69" s="142"/>
      <c r="T69" s="142"/>
      <c r="U69" s="142"/>
      <c r="V69" s="142"/>
      <c r="W69" s="142"/>
      <c r="X69" s="142"/>
      <c r="Y69" s="142"/>
      <c r="Z69" s="142"/>
      <c r="AA69" s="200"/>
      <c r="AB69" s="210">
        <f t="shared" si="21"/>
        <v>1</v>
      </c>
      <c r="AC69" s="211">
        <f t="shared" si="22"/>
        <v>0</v>
      </c>
      <c r="AD69" s="204"/>
      <c r="AE69" s="204"/>
      <c r="AF69" s="213">
        <f t="shared" si="23"/>
        <v>1</v>
      </c>
      <c r="AG69" s="214">
        <f t="shared" si="24"/>
        <v>0</v>
      </c>
      <c r="AH69" s="213"/>
      <c r="AI69" s="201" t="s">
        <v>52</v>
      </c>
      <c r="AJ69" s="201">
        <f>+AE64+AD75</f>
        <v>0</v>
      </c>
      <c r="AK69" s="201">
        <f>+AD65+AE76</f>
        <v>0</v>
      </c>
    </row>
    <row r="70" spans="1:59" ht="30" customHeight="1" x14ac:dyDescent="0.25">
      <c r="A70" s="133"/>
      <c r="B70" s="165" t="s">
        <v>160</v>
      </c>
      <c r="C70" s="21"/>
      <c r="D70" s="317"/>
      <c r="E70" s="317"/>
      <c r="F70" s="317"/>
      <c r="G70" s="317"/>
      <c r="H70" s="317"/>
      <c r="I70" s="146"/>
      <c r="J70" s="142"/>
      <c r="K70" s="142"/>
      <c r="L70" s="142"/>
      <c r="M70" s="142"/>
      <c r="N70" s="142"/>
      <c r="O70" s="142"/>
      <c r="P70" s="142"/>
      <c r="Q70" s="142"/>
      <c r="R70" s="142"/>
      <c r="S70" s="142"/>
      <c r="T70" s="142"/>
      <c r="U70" s="142"/>
      <c r="V70" s="142"/>
      <c r="W70" s="142"/>
      <c r="X70" s="142"/>
      <c r="Y70" s="142"/>
      <c r="Z70" s="142"/>
      <c r="AA70" s="200"/>
      <c r="AB70" s="210">
        <f t="shared" si="21"/>
        <v>1</v>
      </c>
      <c r="AC70" s="211">
        <f t="shared" si="22"/>
        <v>0</v>
      </c>
      <c r="AD70" s="204"/>
      <c r="AE70" s="204"/>
      <c r="AF70" s="213">
        <f t="shared" si="23"/>
        <v>1</v>
      </c>
      <c r="AG70" s="214">
        <f t="shared" si="24"/>
        <v>0</v>
      </c>
      <c r="AH70" s="213"/>
      <c r="AI70" s="201" t="s">
        <v>53</v>
      </c>
      <c r="AJ70" s="201">
        <f>+AD64+AE75</f>
        <v>0</v>
      </c>
      <c r="AK70" s="201">
        <f>+AE65+AD76</f>
        <v>0</v>
      </c>
    </row>
    <row r="71" spans="1:59" ht="30" customHeight="1" x14ac:dyDescent="0.25">
      <c r="A71" s="133"/>
      <c r="B71" s="165" t="s">
        <v>189</v>
      </c>
      <c r="C71" s="21"/>
      <c r="D71" s="317"/>
      <c r="E71" s="317"/>
      <c r="F71" s="317"/>
      <c r="G71" s="317"/>
      <c r="H71" s="317"/>
      <c r="I71" s="146"/>
      <c r="J71" s="142"/>
      <c r="K71" s="142"/>
      <c r="L71" s="142"/>
      <c r="M71" s="142"/>
      <c r="N71" s="142"/>
      <c r="O71" s="142"/>
      <c r="P71" s="142"/>
      <c r="Q71" s="142"/>
      <c r="R71" s="142"/>
      <c r="S71" s="142"/>
      <c r="T71" s="142"/>
      <c r="U71" s="142"/>
      <c r="V71" s="142"/>
      <c r="W71" s="142"/>
      <c r="X71" s="142"/>
      <c r="Y71" s="142"/>
      <c r="Z71" s="142"/>
      <c r="AA71" s="200"/>
      <c r="AB71" s="210">
        <f t="shared" si="21"/>
        <v>1</v>
      </c>
      <c r="AC71" s="211">
        <f t="shared" si="22"/>
        <v>0</v>
      </c>
      <c r="AD71" s="204"/>
      <c r="AE71" s="204"/>
      <c r="AF71" s="213">
        <f t="shared" si="23"/>
        <v>1</v>
      </c>
      <c r="AG71" s="214">
        <f t="shared" si="24"/>
        <v>0</v>
      </c>
      <c r="AH71" s="213"/>
      <c r="AJ71" s="220"/>
      <c r="AK71" s="220"/>
    </row>
    <row r="72" spans="1:59" ht="27.6" customHeight="1" x14ac:dyDescent="0.25">
      <c r="A72" s="133"/>
      <c r="B72" s="165" t="s">
        <v>84</v>
      </c>
      <c r="C72" s="21"/>
      <c r="D72" s="317"/>
      <c r="E72" s="317"/>
      <c r="F72" s="317"/>
      <c r="G72" s="317"/>
      <c r="H72" s="317"/>
      <c r="I72" s="146"/>
      <c r="J72" s="142"/>
      <c r="K72" s="142"/>
      <c r="L72" s="142"/>
      <c r="M72" s="142"/>
      <c r="N72" s="142"/>
      <c r="O72" s="142"/>
      <c r="P72" s="142"/>
      <c r="Q72" s="142"/>
      <c r="R72" s="142"/>
      <c r="S72" s="142"/>
      <c r="T72" s="142"/>
      <c r="U72" s="142"/>
      <c r="V72" s="142"/>
      <c r="W72" s="142"/>
      <c r="X72" s="142"/>
      <c r="Y72" s="142"/>
      <c r="Z72" s="142"/>
      <c r="AA72" s="200"/>
      <c r="AB72" s="210">
        <f t="shared" si="21"/>
        <v>1</v>
      </c>
      <c r="AC72" s="211">
        <f t="shared" si="22"/>
        <v>0</v>
      </c>
      <c r="AD72" s="204"/>
      <c r="AE72" s="204"/>
      <c r="AF72" s="213">
        <f t="shared" si="23"/>
        <v>1</v>
      </c>
      <c r="AG72" s="214">
        <f t="shared" si="24"/>
        <v>0</v>
      </c>
      <c r="AH72" s="213"/>
      <c r="AJ72" s="220"/>
      <c r="AK72" s="220"/>
    </row>
    <row r="73" spans="1:59" ht="33.6" customHeight="1" x14ac:dyDescent="0.25">
      <c r="A73" s="133"/>
      <c r="B73" s="165" t="s">
        <v>161</v>
      </c>
      <c r="C73" s="21"/>
      <c r="D73" s="317"/>
      <c r="E73" s="317"/>
      <c r="F73" s="317"/>
      <c r="G73" s="317"/>
      <c r="H73" s="317"/>
      <c r="I73" s="146"/>
      <c r="J73" s="142"/>
      <c r="K73" s="142"/>
      <c r="L73" s="142"/>
      <c r="M73" s="142"/>
      <c r="N73" s="142"/>
      <c r="O73" s="142"/>
      <c r="P73" s="142"/>
      <c r="Q73" s="142"/>
      <c r="R73" s="142"/>
      <c r="S73" s="142"/>
      <c r="T73" s="142"/>
      <c r="U73" s="142"/>
      <c r="V73" s="142"/>
      <c r="W73" s="142"/>
      <c r="X73" s="142"/>
      <c r="Y73" s="142"/>
      <c r="Z73" s="142"/>
      <c r="AA73" s="200"/>
      <c r="AB73" s="210">
        <f t="shared" si="21"/>
        <v>1</v>
      </c>
      <c r="AC73" s="211">
        <f t="shared" si="22"/>
        <v>0</v>
      </c>
      <c r="AD73" s="204"/>
      <c r="AE73" s="204"/>
      <c r="AF73" s="213">
        <f t="shared" si="23"/>
        <v>1</v>
      </c>
      <c r="AG73" s="214">
        <f t="shared" si="24"/>
        <v>0</v>
      </c>
      <c r="AH73" s="213"/>
      <c r="AJ73" s="220"/>
      <c r="AK73" s="220"/>
    </row>
    <row r="74" spans="1:59" ht="21.75" customHeight="1" x14ac:dyDescent="0.25">
      <c r="A74" s="133"/>
      <c r="B74" s="148" t="s">
        <v>54</v>
      </c>
      <c r="C74" s="149"/>
      <c r="D74" s="320" t="s">
        <v>54</v>
      </c>
      <c r="E74" s="321"/>
      <c r="F74" s="321"/>
      <c r="G74" s="321"/>
      <c r="H74" s="322"/>
      <c r="I74" s="146"/>
      <c r="J74" s="60"/>
      <c r="K74" s="60"/>
      <c r="L74" s="60"/>
      <c r="M74" s="60"/>
      <c r="N74" s="60"/>
      <c r="O74" s="60"/>
      <c r="P74" s="60"/>
      <c r="Q74" s="60"/>
      <c r="R74" s="60"/>
      <c r="S74" s="60"/>
      <c r="T74" s="60"/>
      <c r="U74" s="60"/>
      <c r="V74" s="60"/>
      <c r="W74" s="60"/>
      <c r="X74" s="60"/>
      <c r="Y74" s="60"/>
      <c r="Z74" s="60"/>
      <c r="AA74" s="200"/>
      <c r="AB74" s="221"/>
      <c r="AC74" s="222" t="s">
        <v>121</v>
      </c>
      <c r="AD74" s="204"/>
      <c r="AE74" s="212">
        <f>SUM(AB75:AC80)</f>
        <v>0</v>
      </c>
      <c r="AF74" s="213"/>
      <c r="AG74" s="214"/>
      <c r="AH74" s="225"/>
    </row>
    <row r="75" spans="1:59" ht="15" customHeight="1" x14ac:dyDescent="0.25">
      <c r="A75" s="133"/>
      <c r="B75" s="38"/>
      <c r="C75" s="21"/>
      <c r="D75" s="312"/>
      <c r="E75" s="313"/>
      <c r="F75" s="313"/>
      <c r="G75" s="313"/>
      <c r="H75" s="314"/>
      <c r="I75" s="31"/>
      <c r="J75" s="142"/>
      <c r="K75" s="142"/>
      <c r="L75" s="142"/>
      <c r="M75" s="142"/>
      <c r="N75" s="142"/>
      <c r="O75" s="142"/>
      <c r="P75" s="142"/>
      <c r="Q75" s="142"/>
      <c r="R75" s="142"/>
      <c r="S75" s="142"/>
      <c r="T75" s="142"/>
      <c r="U75" s="142"/>
      <c r="V75" s="142"/>
      <c r="W75" s="142"/>
      <c r="X75" s="142"/>
      <c r="Y75" s="142"/>
      <c r="Z75" s="142"/>
      <c r="AA75" s="200"/>
      <c r="AB75" s="213">
        <f t="shared" ref="AB75:AB80" si="25">IF(B75="",0,1)</f>
        <v>0</v>
      </c>
      <c r="AC75" s="225">
        <f t="shared" ref="AC75:AC80" si="26">IF(D75="",0,1)</f>
        <v>0</v>
      </c>
      <c r="AD75" s="204">
        <f>COUNTIF(C75:C80,"Pertinent")</f>
        <v>0</v>
      </c>
      <c r="AE75" s="212">
        <f>COUNTIF(C75:C80,"Non Pertinent")</f>
        <v>0</v>
      </c>
      <c r="AF75" s="213">
        <f>IF(AND(B75&lt;&gt;"",C75=""),1,0)</f>
        <v>0</v>
      </c>
      <c r="AG75" s="214">
        <f>IF(AND(D75&lt;&gt;"",I75=""),1,0)</f>
        <v>0</v>
      </c>
      <c r="AH75" s="225"/>
    </row>
    <row r="76" spans="1:59" ht="15" customHeight="1" x14ac:dyDescent="0.25">
      <c r="A76" s="133"/>
      <c r="B76" s="38"/>
      <c r="C76" s="21"/>
      <c r="D76" s="312"/>
      <c r="E76" s="313"/>
      <c r="F76" s="313"/>
      <c r="G76" s="313"/>
      <c r="H76" s="314"/>
      <c r="I76" s="31"/>
      <c r="J76" s="142"/>
      <c r="K76" s="142"/>
      <c r="L76" s="142"/>
      <c r="M76" s="142"/>
      <c r="N76" s="142"/>
      <c r="O76" s="142"/>
      <c r="P76" s="142"/>
      <c r="Q76" s="142"/>
      <c r="R76" s="142"/>
      <c r="S76" s="142"/>
      <c r="T76" s="142"/>
      <c r="U76" s="142"/>
      <c r="V76" s="142"/>
      <c r="W76" s="142"/>
      <c r="X76" s="142"/>
      <c r="Y76" s="142"/>
      <c r="Z76" s="142"/>
      <c r="AA76" s="200"/>
      <c r="AB76" s="213">
        <f t="shared" si="25"/>
        <v>0</v>
      </c>
      <c r="AC76" s="225">
        <f t="shared" si="26"/>
        <v>0</v>
      </c>
      <c r="AD76" s="204">
        <f>COUNTIF(I75:I80,"Non Pertinent")</f>
        <v>0</v>
      </c>
      <c r="AE76" s="204">
        <f>COUNTIF(I75:I80,"Pertinent")</f>
        <v>0</v>
      </c>
      <c r="AF76" s="213">
        <f t="shared" ref="AF76:AF80" si="27">IF(AND(B76&lt;&gt;"",C76=""),1,0)</f>
        <v>0</v>
      </c>
      <c r="AG76" s="214">
        <f t="shared" ref="AG76:AG80" si="28">IF(AND(D76&lt;&gt;"",I76=""),1,0)</f>
        <v>0</v>
      </c>
    </row>
    <row r="77" spans="1:59" ht="15" customHeight="1" x14ac:dyDescent="0.25">
      <c r="A77" s="133"/>
      <c r="B77" s="38"/>
      <c r="C77" s="21"/>
      <c r="D77" s="312"/>
      <c r="E77" s="313"/>
      <c r="F77" s="313"/>
      <c r="G77" s="313"/>
      <c r="H77" s="314"/>
      <c r="I77" s="31"/>
      <c r="J77" s="142"/>
      <c r="K77" s="142"/>
      <c r="L77" s="142"/>
      <c r="M77" s="142"/>
      <c r="N77" s="142"/>
      <c r="O77" s="142"/>
      <c r="P77" s="142"/>
      <c r="Q77" s="142"/>
      <c r="R77" s="142"/>
      <c r="S77" s="142"/>
      <c r="T77" s="142"/>
      <c r="U77" s="142"/>
      <c r="V77" s="142"/>
      <c r="W77" s="142"/>
      <c r="X77" s="142"/>
      <c r="Y77" s="142"/>
      <c r="Z77" s="142"/>
      <c r="AA77" s="200"/>
      <c r="AB77" s="213">
        <f t="shared" si="25"/>
        <v>0</v>
      </c>
      <c r="AC77" s="225">
        <f t="shared" si="26"/>
        <v>0</v>
      </c>
      <c r="AD77" s="204"/>
      <c r="AE77" s="204"/>
      <c r="AF77" s="213">
        <f t="shared" si="27"/>
        <v>0</v>
      </c>
      <c r="AG77" s="214">
        <f t="shared" si="28"/>
        <v>0</v>
      </c>
    </row>
    <row r="78" spans="1:59" ht="15" customHeight="1" x14ac:dyDescent="0.25">
      <c r="A78" s="133"/>
      <c r="B78" s="38"/>
      <c r="C78" s="21"/>
      <c r="D78" s="312"/>
      <c r="E78" s="313"/>
      <c r="F78" s="313"/>
      <c r="G78" s="313"/>
      <c r="H78" s="314"/>
      <c r="I78" s="31"/>
      <c r="J78" s="142"/>
      <c r="K78" s="142"/>
      <c r="L78" s="142"/>
      <c r="M78" s="142"/>
      <c r="N78" s="142"/>
      <c r="O78" s="142"/>
      <c r="P78" s="142"/>
      <c r="Q78" s="142"/>
      <c r="R78" s="142"/>
      <c r="S78" s="142"/>
      <c r="T78" s="142"/>
      <c r="U78" s="142"/>
      <c r="V78" s="142"/>
      <c r="W78" s="142"/>
      <c r="X78" s="142"/>
      <c r="Y78" s="142"/>
      <c r="Z78" s="142"/>
      <c r="AA78" s="200"/>
      <c r="AB78" s="213">
        <f t="shared" si="25"/>
        <v>0</v>
      </c>
      <c r="AC78" s="225">
        <f t="shared" si="26"/>
        <v>0</v>
      </c>
      <c r="AD78" s="204"/>
      <c r="AE78" s="204"/>
      <c r="AF78" s="213">
        <f t="shared" si="27"/>
        <v>0</v>
      </c>
      <c r="AG78" s="214">
        <f t="shared" si="28"/>
        <v>0</v>
      </c>
    </row>
    <row r="79" spans="1:59" ht="15" customHeight="1" x14ac:dyDescent="0.25">
      <c r="A79" s="133"/>
      <c r="B79" s="38"/>
      <c r="C79" s="21"/>
      <c r="D79" s="312"/>
      <c r="E79" s="313"/>
      <c r="F79" s="313"/>
      <c r="G79" s="313"/>
      <c r="H79" s="314"/>
      <c r="I79" s="31"/>
      <c r="J79" s="142"/>
      <c r="K79" s="142"/>
      <c r="L79" s="142"/>
      <c r="M79" s="142"/>
      <c r="N79" s="142"/>
      <c r="O79" s="142"/>
      <c r="P79" s="142"/>
      <c r="Q79" s="142"/>
      <c r="R79" s="142"/>
      <c r="S79" s="142"/>
      <c r="T79" s="142"/>
      <c r="U79" s="142"/>
      <c r="V79" s="142"/>
      <c r="W79" s="142"/>
      <c r="X79" s="142"/>
      <c r="Y79" s="142"/>
      <c r="Z79" s="142"/>
      <c r="AA79" s="200"/>
      <c r="AB79" s="213">
        <f t="shared" si="25"/>
        <v>0</v>
      </c>
      <c r="AC79" s="225">
        <f t="shared" si="26"/>
        <v>0</v>
      </c>
      <c r="AD79" s="204"/>
      <c r="AE79" s="204"/>
      <c r="AF79" s="213">
        <f t="shared" si="27"/>
        <v>0</v>
      </c>
      <c r="AG79" s="214">
        <f t="shared" si="28"/>
        <v>0</v>
      </c>
    </row>
    <row r="80" spans="1:59" ht="15" customHeight="1" thickBot="1" x14ac:dyDescent="0.3">
      <c r="A80" s="133"/>
      <c r="B80" s="38"/>
      <c r="C80" s="21"/>
      <c r="D80" s="312"/>
      <c r="E80" s="313"/>
      <c r="F80" s="313"/>
      <c r="G80" s="313"/>
      <c r="H80" s="314"/>
      <c r="I80" s="31"/>
      <c r="J80" s="142"/>
      <c r="K80" s="142"/>
      <c r="L80" s="142"/>
      <c r="M80" s="142"/>
      <c r="N80" s="142"/>
      <c r="O80" s="142"/>
      <c r="P80" s="142"/>
      <c r="Q80" s="142"/>
      <c r="R80" s="142"/>
      <c r="S80" s="142"/>
      <c r="T80" s="142"/>
      <c r="U80" s="142"/>
      <c r="V80" s="142"/>
      <c r="W80" s="142"/>
      <c r="X80" s="142"/>
      <c r="Y80" s="142"/>
      <c r="Z80" s="142"/>
      <c r="AA80" s="200"/>
      <c r="AB80" s="226">
        <f t="shared" si="25"/>
        <v>0</v>
      </c>
      <c r="AC80" s="227">
        <f t="shared" si="26"/>
        <v>0</v>
      </c>
      <c r="AD80" s="230"/>
      <c r="AE80" s="230"/>
      <c r="AF80" s="226">
        <f t="shared" si="27"/>
        <v>0</v>
      </c>
      <c r="AG80" s="228">
        <f t="shared" si="28"/>
        <v>0</v>
      </c>
      <c r="AK80" s="225"/>
      <c r="AL80" s="225"/>
      <c r="AM80" s="225"/>
      <c r="AN80" s="225"/>
      <c r="AO80" s="225"/>
      <c r="AR80" s="225"/>
      <c r="AS80" s="225"/>
      <c r="AT80" s="225"/>
      <c r="AU80" s="225"/>
      <c r="AV80" s="225"/>
      <c r="AW80" s="225"/>
      <c r="AX80" s="225"/>
      <c r="AY80" s="225"/>
      <c r="AZ80" s="225"/>
      <c r="BA80" s="225"/>
      <c r="BB80" s="225"/>
      <c r="BC80" s="150"/>
      <c r="BD80" s="150"/>
      <c r="BE80" s="150"/>
      <c r="BF80" s="150"/>
      <c r="BG80" s="150"/>
    </row>
    <row r="81" spans="1:111" ht="27" customHeight="1" thickTop="1" thickBot="1" x14ac:dyDescent="0.3">
      <c r="A81" s="133"/>
      <c r="B81" s="309" t="s">
        <v>94</v>
      </c>
      <c r="C81" s="310"/>
      <c r="D81" s="310"/>
      <c r="E81" s="310"/>
      <c r="F81" s="310"/>
      <c r="G81" s="310"/>
      <c r="H81" s="310"/>
      <c r="I81" s="319"/>
      <c r="J81" s="136"/>
      <c r="K81" s="136"/>
      <c r="L81" s="136"/>
      <c r="M81" s="136"/>
      <c r="N81" s="136"/>
      <c r="O81" s="136"/>
      <c r="P81" s="136"/>
      <c r="Q81" s="136"/>
      <c r="R81" s="136"/>
      <c r="S81" s="136"/>
      <c r="T81" s="136"/>
      <c r="U81" s="136"/>
      <c r="V81" s="136"/>
      <c r="W81" s="136"/>
      <c r="X81" s="136"/>
      <c r="Y81" s="136"/>
      <c r="Z81" s="136"/>
      <c r="AA81" s="200"/>
      <c r="AB81" s="225"/>
      <c r="AC81" s="225"/>
      <c r="AD81" s="204"/>
      <c r="AE81" s="204"/>
      <c r="AF81" s="225"/>
      <c r="AG81" s="225"/>
      <c r="AH81" s="225"/>
      <c r="AI81" s="225"/>
      <c r="AJ81" s="225"/>
      <c r="AP81" s="225"/>
      <c r="AQ81" s="225"/>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0"/>
      <c r="DE81" s="150"/>
      <c r="DF81" s="150"/>
      <c r="DG81" s="150"/>
    </row>
    <row r="82" spans="1:111" ht="35.25" customHeight="1" thickTop="1" x14ac:dyDescent="0.25">
      <c r="A82" s="133"/>
      <c r="B82" s="166" t="s">
        <v>55</v>
      </c>
      <c r="C82" s="167" t="s">
        <v>56</v>
      </c>
      <c r="D82" s="323" t="s">
        <v>57</v>
      </c>
      <c r="E82" s="324"/>
      <c r="F82" s="324"/>
      <c r="G82" s="324"/>
      <c r="H82" s="324"/>
      <c r="I82" s="325"/>
      <c r="J82" s="153"/>
      <c r="K82" s="153"/>
      <c r="L82" s="153"/>
      <c r="M82" s="153"/>
      <c r="N82" s="153"/>
      <c r="O82" s="153"/>
      <c r="P82" s="153"/>
      <c r="Q82" s="153"/>
      <c r="R82" s="153"/>
      <c r="S82" s="153"/>
      <c r="T82" s="153"/>
      <c r="U82" s="153"/>
      <c r="V82" s="153"/>
      <c r="W82" s="153"/>
      <c r="X82" s="153"/>
      <c r="Y82" s="153"/>
      <c r="Z82" s="153"/>
      <c r="AA82" s="200"/>
      <c r="AB82" s="225"/>
      <c r="AC82" s="201" t="s">
        <v>58</v>
      </c>
      <c r="AD82" s="201" t="s">
        <v>59</v>
      </c>
      <c r="AE82" s="201" t="s">
        <v>60</v>
      </c>
      <c r="AF82" s="201" t="s">
        <v>61</v>
      </c>
      <c r="AG82" s="201" t="s">
        <v>62</v>
      </c>
      <c r="AH82" s="201" t="s">
        <v>65</v>
      </c>
      <c r="AI82" s="201" t="s">
        <v>63</v>
      </c>
      <c r="AK82" s="201" t="s">
        <v>59</v>
      </c>
      <c r="AL82" s="201" t="s">
        <v>60</v>
      </c>
      <c r="AM82" s="201" t="s">
        <v>61</v>
      </c>
      <c r="AN82" s="201" t="s">
        <v>62</v>
      </c>
    </row>
    <row r="83" spans="1:111" ht="15" customHeight="1" x14ac:dyDescent="0.25">
      <c r="A83" s="133"/>
      <c r="B83" s="196"/>
      <c r="C83" s="25"/>
      <c r="D83" s="293"/>
      <c r="E83" s="294"/>
      <c r="F83" s="294"/>
      <c r="G83" s="294"/>
      <c r="H83" s="294"/>
      <c r="I83" s="295"/>
      <c r="J83" s="154"/>
      <c r="K83" s="154"/>
      <c r="L83" s="154"/>
      <c r="M83" s="154"/>
      <c r="N83" s="154"/>
      <c r="O83" s="154"/>
      <c r="P83" s="154"/>
      <c r="Q83" s="154"/>
      <c r="R83" s="154"/>
      <c r="S83" s="154"/>
      <c r="T83" s="154"/>
      <c r="U83" s="154"/>
      <c r="V83" s="154"/>
      <c r="W83" s="154"/>
      <c r="X83" s="154"/>
      <c r="Y83" s="154"/>
      <c r="Z83" s="154"/>
      <c r="AA83" s="200"/>
      <c r="AC83" s="201">
        <f>IF(B83="",0,1)</f>
        <v>0</v>
      </c>
      <c r="AD83" s="201">
        <f>IF(AC83=1,IF(C83="faible",1,0),0)</f>
        <v>0</v>
      </c>
      <c r="AE83" s="201">
        <f>IF(AC83=1,IF(C83="standard",1,0),0)</f>
        <v>0</v>
      </c>
      <c r="AF83" s="201">
        <f>IF(AC83=1,IF(C83="Elevé",1,0),0)</f>
        <v>0</v>
      </c>
      <c r="AG83" s="201">
        <f>IF(AC83=1,IF(C83="",1,0),0)</f>
        <v>0</v>
      </c>
      <c r="AH83" s="201">
        <f>IF(AC83=1,IF(C83="Non Pertinente",1,0),0)</f>
        <v>0</v>
      </c>
      <c r="AI83" s="205">
        <f>IF(AND(C83&lt;&gt;"",D83=""),1,0)</f>
        <v>0</v>
      </c>
      <c r="AK83" s="201">
        <f>SUM(AD83:AD91)</f>
        <v>0</v>
      </c>
      <c r="AL83" s="201">
        <f t="shared" ref="AL83:AN83" si="29">SUM(AE83:AE91)</f>
        <v>0</v>
      </c>
      <c r="AM83" s="201">
        <f t="shared" si="29"/>
        <v>0</v>
      </c>
      <c r="AN83" s="201">
        <f t="shared" si="29"/>
        <v>0</v>
      </c>
    </row>
    <row r="84" spans="1:111" ht="15" customHeight="1" x14ac:dyDescent="0.25">
      <c r="A84" s="133"/>
      <c r="B84" s="196"/>
      <c r="C84" s="25"/>
      <c r="D84" s="293"/>
      <c r="E84" s="294"/>
      <c r="F84" s="294"/>
      <c r="G84" s="294"/>
      <c r="H84" s="294"/>
      <c r="I84" s="295"/>
      <c r="J84" s="154"/>
      <c r="K84" s="154"/>
      <c r="L84" s="154"/>
      <c r="M84" s="154"/>
      <c r="N84" s="154"/>
      <c r="O84" s="154"/>
      <c r="P84" s="154"/>
      <c r="Q84" s="154"/>
      <c r="R84" s="154"/>
      <c r="S84" s="154"/>
      <c r="T84" s="154"/>
      <c r="U84" s="154"/>
      <c r="V84" s="154"/>
      <c r="W84" s="154"/>
      <c r="X84" s="154"/>
      <c r="Y84" s="154"/>
      <c r="Z84" s="154"/>
      <c r="AA84" s="200"/>
      <c r="AC84" s="201">
        <f t="shared" ref="AC84:AC91" si="30">IF(B84="",0,1)</f>
        <v>0</v>
      </c>
      <c r="AD84" s="201">
        <f t="shared" ref="AD84:AD91" si="31">IF(AC84=1,IF(C84="faible",1,0),0)</f>
        <v>0</v>
      </c>
      <c r="AE84" s="201">
        <f t="shared" ref="AE84:AE91" si="32">IF(AC84=1,IF(C84="standard",1,0),0)</f>
        <v>0</v>
      </c>
      <c r="AF84" s="201">
        <f t="shared" ref="AF84:AF91" si="33">IF(AC84=1,IF(C84="Elevé",1,0),0)</f>
        <v>0</v>
      </c>
      <c r="AG84" s="201">
        <f t="shared" ref="AG84:AG91" si="34">IF(AC84=1,IF(C84="",1,0),0)</f>
        <v>0</v>
      </c>
      <c r="AH84" s="201">
        <f t="shared" ref="AH84:AH91" si="35">IF(AC84=1,IF(C84="Non Pertinente",1,0),0)</f>
        <v>0</v>
      </c>
      <c r="AI84" s="205">
        <f t="shared" ref="AI84:AI91" si="36">IF(AND(C84&lt;&gt;"",D84=""),1,0)</f>
        <v>0</v>
      </c>
    </row>
    <row r="85" spans="1:111" ht="15" customHeight="1" x14ac:dyDescent="0.25">
      <c r="A85" s="133"/>
      <c r="B85" s="196"/>
      <c r="C85" s="25"/>
      <c r="D85" s="293"/>
      <c r="E85" s="294"/>
      <c r="F85" s="294"/>
      <c r="G85" s="294"/>
      <c r="H85" s="294"/>
      <c r="I85" s="295"/>
      <c r="J85" s="154"/>
      <c r="K85" s="154"/>
      <c r="L85" s="154"/>
      <c r="M85" s="154"/>
      <c r="N85" s="154"/>
      <c r="O85" s="154"/>
      <c r="P85" s="154"/>
      <c r="Q85" s="154"/>
      <c r="R85" s="154"/>
      <c r="S85" s="154"/>
      <c r="T85" s="154"/>
      <c r="U85" s="154"/>
      <c r="V85" s="154"/>
      <c r="W85" s="154"/>
      <c r="X85" s="154"/>
      <c r="Y85" s="154"/>
      <c r="Z85" s="154"/>
      <c r="AA85" s="200"/>
      <c r="AC85" s="201">
        <f t="shared" si="30"/>
        <v>0</v>
      </c>
      <c r="AD85" s="201">
        <f t="shared" si="31"/>
        <v>0</v>
      </c>
      <c r="AE85" s="201">
        <f t="shared" si="32"/>
        <v>0</v>
      </c>
      <c r="AF85" s="201">
        <f t="shared" si="33"/>
        <v>0</v>
      </c>
      <c r="AG85" s="201">
        <f t="shared" si="34"/>
        <v>0</v>
      </c>
      <c r="AH85" s="201">
        <f t="shared" si="35"/>
        <v>0</v>
      </c>
      <c r="AI85" s="205">
        <f t="shared" si="36"/>
        <v>0</v>
      </c>
    </row>
    <row r="86" spans="1:111" ht="15" customHeight="1" x14ac:dyDescent="0.25">
      <c r="A86" s="133"/>
      <c r="B86" s="28"/>
      <c r="C86" s="25"/>
      <c r="D86" s="293"/>
      <c r="E86" s="294"/>
      <c r="F86" s="294"/>
      <c r="G86" s="294"/>
      <c r="H86" s="294"/>
      <c r="I86" s="295"/>
      <c r="J86" s="154"/>
      <c r="K86" s="154"/>
      <c r="L86" s="154"/>
      <c r="M86" s="154"/>
      <c r="N86" s="154"/>
      <c r="O86" s="154"/>
      <c r="P86" s="154"/>
      <c r="Q86" s="154"/>
      <c r="R86" s="154"/>
      <c r="S86" s="154"/>
      <c r="T86" s="154"/>
      <c r="U86" s="154"/>
      <c r="V86" s="154"/>
      <c r="W86" s="154"/>
      <c r="X86" s="154"/>
      <c r="Y86" s="154"/>
      <c r="Z86" s="154"/>
      <c r="AA86" s="200"/>
      <c r="AC86" s="201">
        <f t="shared" si="30"/>
        <v>0</v>
      </c>
      <c r="AD86" s="201">
        <f t="shared" si="31"/>
        <v>0</v>
      </c>
      <c r="AE86" s="201">
        <f t="shared" si="32"/>
        <v>0</v>
      </c>
      <c r="AF86" s="201">
        <f t="shared" si="33"/>
        <v>0</v>
      </c>
      <c r="AG86" s="201">
        <f t="shared" si="34"/>
        <v>0</v>
      </c>
      <c r="AH86" s="201">
        <f t="shared" si="35"/>
        <v>0</v>
      </c>
      <c r="AI86" s="205">
        <f t="shared" si="36"/>
        <v>0</v>
      </c>
    </row>
    <row r="87" spans="1:111" ht="15" customHeight="1" x14ac:dyDescent="0.25">
      <c r="A87" s="133"/>
      <c r="B87" s="197"/>
      <c r="C87" s="25"/>
      <c r="D87" s="293"/>
      <c r="E87" s="294"/>
      <c r="F87" s="294"/>
      <c r="G87" s="294"/>
      <c r="H87" s="294"/>
      <c r="I87" s="295"/>
      <c r="J87" s="154"/>
      <c r="K87" s="154"/>
      <c r="L87" s="154"/>
      <c r="M87" s="154"/>
      <c r="N87" s="154"/>
      <c r="O87" s="154"/>
      <c r="P87" s="154"/>
      <c r="Q87" s="154"/>
      <c r="R87" s="154"/>
      <c r="S87" s="154"/>
      <c r="T87" s="154"/>
      <c r="U87" s="154"/>
      <c r="V87" s="154"/>
      <c r="W87" s="154"/>
      <c r="X87" s="154"/>
      <c r="Y87" s="154"/>
      <c r="Z87" s="154"/>
      <c r="AA87" s="200"/>
      <c r="AC87" s="201">
        <f t="shared" si="30"/>
        <v>0</v>
      </c>
      <c r="AD87" s="201">
        <f t="shared" si="31"/>
        <v>0</v>
      </c>
      <c r="AE87" s="201">
        <f t="shared" si="32"/>
        <v>0</v>
      </c>
      <c r="AF87" s="201">
        <f t="shared" si="33"/>
        <v>0</v>
      </c>
      <c r="AG87" s="201">
        <f t="shared" si="34"/>
        <v>0</v>
      </c>
      <c r="AH87" s="201">
        <f t="shared" si="35"/>
        <v>0</v>
      </c>
      <c r="AI87" s="205">
        <f t="shared" si="36"/>
        <v>0</v>
      </c>
    </row>
    <row r="88" spans="1:111" ht="15" customHeight="1" x14ac:dyDescent="0.25">
      <c r="A88" s="133"/>
      <c r="B88" s="28"/>
      <c r="C88" s="25"/>
      <c r="D88" s="293"/>
      <c r="E88" s="294"/>
      <c r="F88" s="294"/>
      <c r="G88" s="294"/>
      <c r="H88" s="294"/>
      <c r="I88" s="295"/>
      <c r="J88" s="154"/>
      <c r="K88" s="154"/>
      <c r="L88" s="154"/>
      <c r="M88" s="154"/>
      <c r="N88" s="154"/>
      <c r="O88" s="154"/>
      <c r="P88" s="154"/>
      <c r="Q88" s="154"/>
      <c r="R88" s="154"/>
      <c r="S88" s="154"/>
      <c r="T88" s="154"/>
      <c r="U88" s="154"/>
      <c r="V88" s="154"/>
      <c r="W88" s="154"/>
      <c r="X88" s="154"/>
      <c r="Y88" s="154"/>
      <c r="Z88" s="154"/>
      <c r="AA88" s="200"/>
      <c r="AC88" s="201">
        <f t="shared" si="30"/>
        <v>0</v>
      </c>
      <c r="AD88" s="201">
        <f t="shared" si="31"/>
        <v>0</v>
      </c>
      <c r="AE88" s="201">
        <f t="shared" si="32"/>
        <v>0</v>
      </c>
      <c r="AF88" s="201">
        <f t="shared" si="33"/>
        <v>0</v>
      </c>
      <c r="AG88" s="201">
        <f t="shared" si="34"/>
        <v>0</v>
      </c>
      <c r="AH88" s="201">
        <f t="shared" si="35"/>
        <v>0</v>
      </c>
      <c r="AI88" s="205">
        <f t="shared" si="36"/>
        <v>0</v>
      </c>
    </row>
    <row r="89" spans="1:111" ht="15" customHeight="1" x14ac:dyDescent="0.25">
      <c r="A89" s="133"/>
      <c r="B89" s="28"/>
      <c r="C89" s="25"/>
      <c r="D89" s="293"/>
      <c r="E89" s="294"/>
      <c r="F89" s="294"/>
      <c r="G89" s="294"/>
      <c r="H89" s="294"/>
      <c r="I89" s="295"/>
      <c r="J89" s="154"/>
      <c r="K89" s="154"/>
      <c r="L89" s="154"/>
      <c r="M89" s="154"/>
      <c r="N89" s="154"/>
      <c r="O89" s="154"/>
      <c r="P89" s="154"/>
      <c r="Q89" s="154"/>
      <c r="R89" s="154"/>
      <c r="S89" s="154"/>
      <c r="T89" s="154"/>
      <c r="U89" s="154"/>
      <c r="V89" s="154"/>
      <c r="W89" s="154"/>
      <c r="X89" s="154"/>
      <c r="Y89" s="154"/>
      <c r="Z89" s="154"/>
      <c r="AA89" s="200"/>
      <c r="AC89" s="201">
        <f t="shared" si="30"/>
        <v>0</v>
      </c>
      <c r="AD89" s="201">
        <f t="shared" si="31"/>
        <v>0</v>
      </c>
      <c r="AE89" s="201">
        <f t="shared" si="32"/>
        <v>0</v>
      </c>
      <c r="AF89" s="201">
        <f t="shared" si="33"/>
        <v>0</v>
      </c>
      <c r="AG89" s="201">
        <f t="shared" si="34"/>
        <v>0</v>
      </c>
      <c r="AH89" s="201">
        <f t="shared" si="35"/>
        <v>0</v>
      </c>
      <c r="AI89" s="205">
        <f t="shared" si="36"/>
        <v>0</v>
      </c>
    </row>
    <row r="90" spans="1:111" ht="15" customHeight="1" x14ac:dyDescent="0.25">
      <c r="A90" s="133"/>
      <c r="B90" s="28"/>
      <c r="C90" s="25"/>
      <c r="D90" s="293"/>
      <c r="E90" s="294"/>
      <c r="F90" s="294"/>
      <c r="G90" s="294"/>
      <c r="H90" s="294"/>
      <c r="I90" s="295"/>
      <c r="J90" s="154"/>
      <c r="K90" s="154"/>
      <c r="L90" s="154"/>
      <c r="M90" s="154"/>
      <c r="N90" s="154"/>
      <c r="O90" s="154"/>
      <c r="P90" s="154"/>
      <c r="Q90" s="154"/>
      <c r="R90" s="154"/>
      <c r="S90" s="154"/>
      <c r="T90" s="154"/>
      <c r="U90" s="154"/>
      <c r="V90" s="154"/>
      <c r="W90" s="154"/>
      <c r="X90" s="154"/>
      <c r="Y90" s="154"/>
      <c r="Z90" s="154"/>
      <c r="AA90" s="200"/>
      <c r="AC90" s="201">
        <f t="shared" si="30"/>
        <v>0</v>
      </c>
      <c r="AD90" s="201">
        <f t="shared" si="31"/>
        <v>0</v>
      </c>
      <c r="AE90" s="201">
        <f t="shared" si="32"/>
        <v>0</v>
      </c>
      <c r="AF90" s="201">
        <f t="shared" si="33"/>
        <v>0</v>
      </c>
      <c r="AG90" s="201">
        <f t="shared" si="34"/>
        <v>0</v>
      </c>
      <c r="AH90" s="201">
        <f t="shared" si="35"/>
        <v>0</v>
      </c>
      <c r="AI90" s="205">
        <f t="shared" si="36"/>
        <v>0</v>
      </c>
    </row>
    <row r="91" spans="1:111" ht="15" customHeight="1" thickBot="1" x14ac:dyDescent="0.3">
      <c r="A91" s="133"/>
      <c r="B91" s="49"/>
      <c r="C91" s="27"/>
      <c r="D91" s="296"/>
      <c r="E91" s="297"/>
      <c r="F91" s="297"/>
      <c r="G91" s="297"/>
      <c r="H91" s="297"/>
      <c r="I91" s="298"/>
      <c r="J91" s="154"/>
      <c r="K91" s="154"/>
      <c r="L91" s="154"/>
      <c r="M91" s="154"/>
      <c r="N91" s="154"/>
      <c r="O91" s="154"/>
      <c r="P91" s="154"/>
      <c r="Q91" s="154"/>
      <c r="R91" s="154"/>
      <c r="S91" s="154"/>
      <c r="T91" s="154"/>
      <c r="U91" s="154"/>
      <c r="V91" s="154"/>
      <c r="W91" s="154"/>
      <c r="X91" s="154"/>
      <c r="Y91" s="154"/>
      <c r="Z91" s="154"/>
      <c r="AA91" s="200"/>
      <c r="AC91" s="201">
        <f t="shared" si="30"/>
        <v>0</v>
      </c>
      <c r="AD91" s="201">
        <f t="shared" si="31"/>
        <v>0</v>
      </c>
      <c r="AE91" s="201">
        <f t="shared" si="32"/>
        <v>0</v>
      </c>
      <c r="AF91" s="201">
        <f t="shared" si="33"/>
        <v>0</v>
      </c>
      <c r="AG91" s="201">
        <f t="shared" si="34"/>
        <v>0</v>
      </c>
      <c r="AH91" s="201">
        <f t="shared" si="35"/>
        <v>0</v>
      </c>
      <c r="AI91" s="205">
        <f t="shared" si="36"/>
        <v>0</v>
      </c>
      <c r="AK91" s="231"/>
      <c r="AL91" s="231"/>
      <c r="AM91" s="231"/>
      <c r="AN91" s="231"/>
      <c r="AO91" s="231"/>
      <c r="AR91" s="231"/>
      <c r="AS91" s="231"/>
      <c r="AT91" s="231"/>
      <c r="AU91" s="231"/>
      <c r="AV91" s="231"/>
      <c r="AW91" s="231"/>
      <c r="AX91" s="231"/>
      <c r="AY91" s="231"/>
      <c r="AZ91" s="231"/>
      <c r="BA91" s="231"/>
      <c r="BB91" s="231"/>
      <c r="BC91" s="168"/>
      <c r="BD91" s="168"/>
      <c r="BE91" s="168"/>
      <c r="BF91" s="168"/>
      <c r="BG91" s="168"/>
    </row>
    <row r="92" spans="1:111" s="168" customFormat="1" ht="17.45" customHeight="1" thickTop="1" thickBot="1" x14ac:dyDescent="0.3">
      <c r="A92" s="133"/>
      <c r="B92" s="157"/>
      <c r="C92" s="158"/>
      <c r="D92" s="157"/>
      <c r="E92" s="158"/>
      <c r="F92" s="157"/>
      <c r="G92" s="158"/>
      <c r="H92" s="157"/>
      <c r="I92" s="158"/>
      <c r="J92" s="158"/>
      <c r="K92" s="158"/>
      <c r="L92" s="158"/>
      <c r="M92" s="158"/>
      <c r="N92" s="158"/>
      <c r="O92" s="158"/>
      <c r="P92" s="158"/>
      <c r="Q92" s="158"/>
      <c r="R92" s="158"/>
      <c r="S92" s="158"/>
      <c r="T92" s="158"/>
      <c r="U92" s="158"/>
      <c r="V92" s="158"/>
      <c r="W92" s="158"/>
      <c r="X92" s="158"/>
      <c r="Y92" s="158"/>
      <c r="Z92" s="158"/>
      <c r="AA92" s="200"/>
      <c r="AB92" s="201"/>
      <c r="AC92" s="201">
        <f t="shared" ref="AC92:AI92" si="37">SUM(AC83:AC91)</f>
        <v>0</v>
      </c>
      <c r="AD92" s="201">
        <f t="shared" si="37"/>
        <v>0</v>
      </c>
      <c r="AE92" s="201">
        <f t="shared" si="37"/>
        <v>0</v>
      </c>
      <c r="AF92" s="201">
        <f t="shared" si="37"/>
        <v>0</v>
      </c>
      <c r="AG92" s="201">
        <f t="shared" si="37"/>
        <v>0</v>
      </c>
      <c r="AH92" s="201">
        <f t="shared" si="37"/>
        <v>0</v>
      </c>
      <c r="AI92" s="205">
        <f t="shared" si="37"/>
        <v>0</v>
      </c>
      <c r="AJ92" s="201"/>
      <c r="AK92" s="201"/>
      <c r="AL92" s="201"/>
      <c r="AM92" s="201"/>
      <c r="AN92" s="201"/>
      <c r="AO92" s="201"/>
      <c r="AP92" s="231"/>
      <c r="AQ92" s="231"/>
      <c r="AR92" s="201"/>
      <c r="AS92" s="201"/>
      <c r="AT92" s="201"/>
      <c r="AU92" s="201"/>
      <c r="AV92" s="201"/>
      <c r="AW92" s="201"/>
      <c r="AX92" s="201"/>
      <c r="AY92" s="201"/>
      <c r="AZ92" s="201"/>
      <c r="BA92" s="201"/>
      <c r="BB92" s="201"/>
      <c r="BC92" s="58"/>
      <c r="BD92" s="58"/>
      <c r="BE92" s="58"/>
      <c r="BF92" s="58"/>
      <c r="BG92" s="58"/>
    </row>
    <row r="93" spans="1:111" ht="31.15" customHeight="1" thickTop="1" thickBot="1" x14ac:dyDescent="0.3">
      <c r="A93" s="133"/>
      <c r="B93" s="299" t="s">
        <v>191</v>
      </c>
      <c r="C93" s="300"/>
      <c r="D93" s="300"/>
      <c r="E93" s="300"/>
      <c r="F93" s="300"/>
      <c r="G93" s="300"/>
      <c r="H93" s="300"/>
      <c r="I93" s="301"/>
      <c r="J93" s="134"/>
      <c r="K93" s="134"/>
      <c r="L93" s="134"/>
      <c r="M93" s="134"/>
      <c r="N93" s="134"/>
      <c r="O93" s="134"/>
      <c r="P93" s="134"/>
      <c r="Q93" s="134"/>
      <c r="R93" s="134"/>
      <c r="S93" s="134"/>
      <c r="T93" s="134"/>
      <c r="U93" s="134"/>
      <c r="V93" s="134"/>
      <c r="W93" s="134"/>
      <c r="X93" s="134"/>
      <c r="Y93" s="134"/>
      <c r="Z93" s="134"/>
      <c r="AA93" s="200"/>
      <c r="AB93" s="231"/>
    </row>
    <row r="94" spans="1:111" ht="25.15" customHeight="1" thickTop="1" thickBot="1" x14ac:dyDescent="0.3">
      <c r="A94" s="133"/>
      <c r="B94" s="309" t="s">
        <v>96</v>
      </c>
      <c r="C94" s="310"/>
      <c r="D94" s="310"/>
      <c r="E94" s="310"/>
      <c r="F94" s="310"/>
      <c r="G94" s="310"/>
      <c r="H94" s="310"/>
      <c r="I94" s="311"/>
      <c r="J94" s="136"/>
      <c r="K94" s="136"/>
      <c r="L94" s="136"/>
      <c r="M94" s="136"/>
      <c r="N94" s="136"/>
      <c r="O94" s="136"/>
      <c r="P94" s="136"/>
      <c r="Q94" s="136"/>
      <c r="R94" s="136"/>
      <c r="S94" s="136"/>
      <c r="T94" s="136"/>
      <c r="U94" s="136"/>
      <c r="V94" s="136"/>
      <c r="W94" s="136"/>
      <c r="X94" s="136"/>
      <c r="Y94" s="136"/>
      <c r="Z94" s="136"/>
      <c r="AA94" s="200"/>
      <c r="AD94" s="205"/>
      <c r="AE94" s="205"/>
    </row>
    <row r="95" spans="1:111" ht="27.6" customHeight="1" thickTop="1" x14ac:dyDescent="0.25">
      <c r="A95" s="133"/>
      <c r="B95" s="137" t="s">
        <v>49</v>
      </c>
      <c r="C95" s="138" t="s">
        <v>50</v>
      </c>
      <c r="D95" s="334" t="s">
        <v>51</v>
      </c>
      <c r="E95" s="335"/>
      <c r="F95" s="335"/>
      <c r="G95" s="335"/>
      <c r="H95" s="336"/>
      <c r="I95" s="162" t="s">
        <v>50</v>
      </c>
      <c r="J95" s="140"/>
      <c r="K95" s="140"/>
      <c r="L95" s="140"/>
      <c r="M95" s="140"/>
      <c r="N95" s="140"/>
      <c r="O95" s="140"/>
      <c r="P95" s="140"/>
      <c r="Q95" s="140"/>
      <c r="R95" s="140"/>
      <c r="S95" s="140"/>
      <c r="T95" s="140"/>
      <c r="U95" s="140"/>
      <c r="V95" s="140"/>
      <c r="W95" s="140"/>
      <c r="X95" s="140"/>
      <c r="Y95" s="140"/>
      <c r="Z95" s="140"/>
      <c r="AA95" s="200"/>
      <c r="AB95" s="232"/>
      <c r="AC95" s="207" t="s">
        <v>122</v>
      </c>
      <c r="AD95" s="208"/>
      <c r="AE95" s="209">
        <f>SUM(AB96:AC102)</f>
        <v>8</v>
      </c>
      <c r="AF95" s="274" t="s">
        <v>120</v>
      </c>
      <c r="AG95" s="275"/>
    </row>
    <row r="96" spans="1:111" ht="62.25" customHeight="1" x14ac:dyDescent="0.25">
      <c r="A96" s="133"/>
      <c r="B96" s="163" t="s">
        <v>100</v>
      </c>
      <c r="C96" s="21"/>
      <c r="D96" s="287" t="s">
        <v>66</v>
      </c>
      <c r="E96" s="288"/>
      <c r="F96" s="288"/>
      <c r="G96" s="288"/>
      <c r="H96" s="289"/>
      <c r="I96" s="31"/>
      <c r="J96" s="142"/>
      <c r="K96" s="142"/>
      <c r="L96" s="142"/>
      <c r="M96" s="142"/>
      <c r="N96" s="142"/>
      <c r="O96" s="142"/>
      <c r="P96" s="142"/>
      <c r="Q96" s="142"/>
      <c r="R96" s="142"/>
      <c r="S96" s="142"/>
      <c r="T96" s="142"/>
      <c r="U96" s="142"/>
      <c r="V96" s="142"/>
      <c r="W96" s="142"/>
      <c r="X96" s="142"/>
      <c r="Y96" s="142"/>
      <c r="Z96" s="142"/>
      <c r="AA96" s="200"/>
      <c r="AB96" s="210">
        <v>1</v>
      </c>
      <c r="AC96" s="211">
        <v>1</v>
      </c>
      <c r="AD96" s="204">
        <f>COUNTIF(C96:C102,"Non Pertinent")</f>
        <v>0</v>
      </c>
      <c r="AE96" s="212">
        <f>COUNTIF(C96:C102,"Pertinent")</f>
        <v>0</v>
      </c>
      <c r="AF96" s="213">
        <f>IF(C96="",1,0)</f>
        <v>1</v>
      </c>
      <c r="AG96" s="214">
        <f>IF(I96="",1,0)</f>
        <v>1</v>
      </c>
      <c r="AI96" s="276" t="s">
        <v>123</v>
      </c>
      <c r="AJ96" s="276"/>
      <c r="AK96" s="276"/>
      <c r="AL96" s="201">
        <f>+AE95+AE103</f>
        <v>8</v>
      </c>
    </row>
    <row r="97" spans="1:59" ht="36" customHeight="1" x14ac:dyDescent="0.25">
      <c r="A97" s="133"/>
      <c r="B97" s="163" t="s">
        <v>101</v>
      </c>
      <c r="C97" s="21"/>
      <c r="D97" s="287"/>
      <c r="E97" s="288"/>
      <c r="F97" s="288"/>
      <c r="G97" s="288"/>
      <c r="H97" s="289"/>
      <c r="I97" s="146"/>
      <c r="J97" s="142"/>
      <c r="K97" s="142"/>
      <c r="L97" s="142"/>
      <c r="M97" s="142"/>
      <c r="N97" s="142"/>
      <c r="O97" s="142"/>
      <c r="P97" s="142"/>
      <c r="Q97" s="142"/>
      <c r="R97" s="142"/>
      <c r="S97" s="142"/>
      <c r="T97" s="142"/>
      <c r="U97" s="142"/>
      <c r="V97" s="142"/>
      <c r="W97" s="142"/>
      <c r="X97" s="142"/>
      <c r="Y97" s="142"/>
      <c r="Z97" s="142"/>
      <c r="AA97" s="200"/>
      <c r="AB97" s="210">
        <v>1</v>
      </c>
      <c r="AC97" s="211"/>
      <c r="AD97" s="204">
        <f>COUNTIF(I96:I102,"Pertinent")</f>
        <v>0</v>
      </c>
      <c r="AE97" s="212">
        <f>COUNTIF(I96:I102,"Non Pertinent")</f>
        <v>0</v>
      </c>
      <c r="AF97" s="213">
        <f t="shared" ref="AF97:AF102" si="38">IF(C97="",1,0)</f>
        <v>1</v>
      </c>
      <c r="AG97" s="214"/>
      <c r="AI97" s="277" t="s">
        <v>126</v>
      </c>
      <c r="AJ97" s="277"/>
      <c r="AK97" s="277"/>
      <c r="AL97" s="201">
        <f>+AL96-AL98</f>
        <v>0</v>
      </c>
    </row>
    <row r="98" spans="1:59" ht="32.450000000000003" customHeight="1" x14ac:dyDescent="0.25">
      <c r="A98" s="133"/>
      <c r="B98" s="163" t="s">
        <v>102</v>
      </c>
      <c r="C98" s="21"/>
      <c r="D98" s="287"/>
      <c r="E98" s="288"/>
      <c r="F98" s="288"/>
      <c r="G98" s="288"/>
      <c r="H98" s="289"/>
      <c r="I98" s="146"/>
      <c r="J98" s="142"/>
      <c r="K98" s="142"/>
      <c r="L98" s="142"/>
      <c r="M98" s="142"/>
      <c r="N98" s="142"/>
      <c r="O98" s="142"/>
      <c r="P98" s="142"/>
      <c r="Q98" s="142"/>
      <c r="R98" s="142"/>
      <c r="S98" s="142"/>
      <c r="T98" s="142"/>
      <c r="U98" s="142"/>
      <c r="V98" s="142"/>
      <c r="W98" s="142"/>
      <c r="X98" s="142"/>
      <c r="Y98" s="142"/>
      <c r="Z98" s="142"/>
      <c r="AA98" s="200"/>
      <c r="AB98" s="210">
        <v>1</v>
      </c>
      <c r="AC98" s="211"/>
      <c r="AD98" s="204"/>
      <c r="AE98" s="212"/>
      <c r="AF98" s="213">
        <f t="shared" si="38"/>
        <v>1</v>
      </c>
      <c r="AG98" s="214"/>
      <c r="AI98" s="276" t="s">
        <v>125</v>
      </c>
      <c r="AJ98" s="276"/>
      <c r="AK98" s="276"/>
      <c r="AL98" s="201">
        <f>SUM(AF96:AG109)</f>
        <v>8</v>
      </c>
    </row>
    <row r="99" spans="1:59" ht="36" customHeight="1" x14ac:dyDescent="0.25">
      <c r="A99" s="133"/>
      <c r="B99" s="163" t="s">
        <v>103</v>
      </c>
      <c r="C99" s="21"/>
      <c r="D99" s="287"/>
      <c r="E99" s="288"/>
      <c r="F99" s="288"/>
      <c r="G99" s="288"/>
      <c r="H99" s="289"/>
      <c r="I99" s="146"/>
      <c r="J99" s="142"/>
      <c r="K99" s="142"/>
      <c r="L99" s="142"/>
      <c r="M99" s="142"/>
      <c r="N99" s="142"/>
      <c r="O99" s="142"/>
      <c r="P99" s="142"/>
      <c r="Q99" s="142"/>
      <c r="R99" s="142"/>
      <c r="S99" s="142"/>
      <c r="T99" s="142"/>
      <c r="U99" s="142"/>
      <c r="V99" s="142"/>
      <c r="W99" s="142"/>
      <c r="X99" s="142"/>
      <c r="Y99" s="142"/>
      <c r="Z99" s="142"/>
      <c r="AA99" s="200"/>
      <c r="AB99" s="210">
        <v>1</v>
      </c>
      <c r="AC99" s="211"/>
      <c r="AD99" s="204"/>
      <c r="AE99" s="212"/>
      <c r="AF99" s="213">
        <f t="shared" si="38"/>
        <v>1</v>
      </c>
      <c r="AG99" s="214"/>
      <c r="AI99" s="277" t="s">
        <v>124</v>
      </c>
      <c r="AJ99" s="277"/>
      <c r="AK99" s="277"/>
      <c r="AL99" s="201">
        <f>+AE103</f>
        <v>0</v>
      </c>
    </row>
    <row r="100" spans="1:59" ht="30.6" customHeight="1" x14ac:dyDescent="0.25">
      <c r="A100" s="133"/>
      <c r="B100" s="163" t="s">
        <v>206</v>
      </c>
      <c r="C100" s="21"/>
      <c r="D100" s="287"/>
      <c r="E100" s="288"/>
      <c r="F100" s="288"/>
      <c r="G100" s="288"/>
      <c r="H100" s="289"/>
      <c r="I100" s="146"/>
      <c r="J100" s="142"/>
      <c r="K100" s="142"/>
      <c r="L100" s="142"/>
      <c r="M100" s="142"/>
      <c r="N100" s="142"/>
      <c r="O100" s="142"/>
      <c r="P100" s="142"/>
      <c r="Q100" s="142"/>
      <c r="R100" s="142"/>
      <c r="S100" s="142"/>
      <c r="T100" s="142"/>
      <c r="U100" s="142"/>
      <c r="V100" s="142"/>
      <c r="W100" s="142"/>
      <c r="X100" s="142"/>
      <c r="Y100" s="142"/>
      <c r="Z100" s="142"/>
      <c r="AA100" s="200"/>
      <c r="AB100" s="210">
        <v>1</v>
      </c>
      <c r="AC100" s="211"/>
      <c r="AD100" s="204"/>
      <c r="AE100" s="212"/>
      <c r="AF100" s="213">
        <f t="shared" si="38"/>
        <v>1</v>
      </c>
      <c r="AG100" s="214"/>
      <c r="AH100" s="213"/>
      <c r="AJ100" s="233" t="s">
        <v>141</v>
      </c>
      <c r="AK100" s="233" t="s">
        <v>142</v>
      </c>
    </row>
    <row r="101" spans="1:59" ht="25.15" customHeight="1" x14ac:dyDescent="0.25">
      <c r="A101" s="133"/>
      <c r="B101" s="163" t="s">
        <v>104</v>
      </c>
      <c r="C101" s="21"/>
      <c r="D101" s="287"/>
      <c r="E101" s="288"/>
      <c r="F101" s="288"/>
      <c r="G101" s="288"/>
      <c r="H101" s="289"/>
      <c r="I101" s="146"/>
      <c r="J101" s="142"/>
      <c r="K101" s="142"/>
      <c r="L101" s="142"/>
      <c r="M101" s="142"/>
      <c r="N101" s="142"/>
      <c r="O101" s="142"/>
      <c r="P101" s="142"/>
      <c r="Q101" s="142"/>
      <c r="R101" s="142"/>
      <c r="S101" s="142"/>
      <c r="T101" s="142"/>
      <c r="U101" s="142"/>
      <c r="V101" s="142"/>
      <c r="W101" s="142"/>
      <c r="X101" s="142"/>
      <c r="Y101" s="142"/>
      <c r="Z101" s="142"/>
      <c r="AA101" s="200"/>
      <c r="AB101" s="210">
        <v>1</v>
      </c>
      <c r="AC101" s="211"/>
      <c r="AD101" s="204"/>
      <c r="AE101" s="212"/>
      <c r="AF101" s="213">
        <f t="shared" si="38"/>
        <v>1</v>
      </c>
      <c r="AG101" s="214"/>
      <c r="AH101" s="225"/>
      <c r="AI101" s="201" t="s">
        <v>52</v>
      </c>
      <c r="AJ101" s="201">
        <f>+AE96+AD104</f>
        <v>0</v>
      </c>
      <c r="AK101" s="201">
        <f>+AD97+AE105</f>
        <v>0</v>
      </c>
    </row>
    <row r="102" spans="1:59" ht="75.75" customHeight="1" x14ac:dyDescent="0.25">
      <c r="A102" s="133"/>
      <c r="B102" s="163" t="s">
        <v>162</v>
      </c>
      <c r="C102" s="21"/>
      <c r="D102" s="287"/>
      <c r="E102" s="288"/>
      <c r="F102" s="288"/>
      <c r="G102" s="288"/>
      <c r="H102" s="289"/>
      <c r="I102" s="146"/>
      <c r="J102" s="142"/>
      <c r="K102" s="142"/>
      <c r="L102" s="142"/>
      <c r="M102" s="142"/>
      <c r="N102" s="142"/>
      <c r="O102" s="142"/>
      <c r="P102" s="142"/>
      <c r="Q102" s="142"/>
      <c r="R102" s="142"/>
      <c r="S102" s="142"/>
      <c r="T102" s="142"/>
      <c r="U102" s="142"/>
      <c r="V102" s="142"/>
      <c r="W102" s="142"/>
      <c r="X102" s="142"/>
      <c r="Y102" s="142"/>
      <c r="Z102" s="142"/>
      <c r="AA102" s="200"/>
      <c r="AB102" s="210">
        <v>1</v>
      </c>
      <c r="AC102" s="211"/>
      <c r="AD102" s="204"/>
      <c r="AE102" s="212"/>
      <c r="AF102" s="213">
        <f t="shared" si="38"/>
        <v>1</v>
      </c>
      <c r="AG102" s="214"/>
      <c r="AH102" s="225"/>
      <c r="AI102" s="201" t="s">
        <v>53</v>
      </c>
      <c r="AJ102" s="201">
        <f>+AD96+AE104</f>
        <v>0</v>
      </c>
      <c r="AK102" s="201">
        <f>+AE97+AD105</f>
        <v>0</v>
      </c>
    </row>
    <row r="103" spans="1:59" ht="21" customHeight="1" x14ac:dyDescent="0.25">
      <c r="A103" s="133"/>
      <c r="B103" s="148" t="s">
        <v>54</v>
      </c>
      <c r="C103" s="149"/>
      <c r="D103" s="320" t="s">
        <v>54</v>
      </c>
      <c r="E103" s="321"/>
      <c r="F103" s="321"/>
      <c r="G103" s="321"/>
      <c r="H103" s="322"/>
      <c r="I103" s="146"/>
      <c r="J103" s="142"/>
      <c r="K103" s="142"/>
      <c r="L103" s="142"/>
      <c r="M103" s="142"/>
      <c r="N103" s="142"/>
      <c r="O103" s="142"/>
      <c r="P103" s="142"/>
      <c r="Q103" s="142"/>
      <c r="R103" s="142"/>
      <c r="S103" s="142"/>
      <c r="T103" s="142"/>
      <c r="U103" s="142"/>
      <c r="V103" s="142"/>
      <c r="W103" s="142"/>
      <c r="X103" s="142"/>
      <c r="Y103" s="142"/>
      <c r="Z103" s="142"/>
      <c r="AA103" s="200"/>
      <c r="AB103" s="229"/>
      <c r="AC103" s="222" t="s">
        <v>121</v>
      </c>
      <c r="AD103" s="204"/>
      <c r="AE103" s="212">
        <f>SUM(AB104:AC109)</f>
        <v>0</v>
      </c>
      <c r="AF103" s="223"/>
      <c r="AG103" s="224"/>
    </row>
    <row r="104" spans="1:59" ht="15" customHeight="1" x14ac:dyDescent="0.25">
      <c r="A104" s="133"/>
      <c r="B104" s="38"/>
      <c r="C104" s="21"/>
      <c r="D104" s="312"/>
      <c r="E104" s="313"/>
      <c r="F104" s="313"/>
      <c r="G104" s="313"/>
      <c r="H104" s="314"/>
      <c r="I104" s="31"/>
      <c r="J104" s="142"/>
      <c r="K104" s="142"/>
      <c r="L104" s="142"/>
      <c r="M104" s="142"/>
      <c r="N104" s="142"/>
      <c r="O104" s="142"/>
      <c r="P104" s="142"/>
      <c r="Q104" s="142"/>
      <c r="R104" s="142"/>
      <c r="S104" s="142"/>
      <c r="T104" s="142"/>
      <c r="U104" s="142"/>
      <c r="V104" s="142"/>
      <c r="W104" s="142"/>
      <c r="X104" s="142"/>
      <c r="Y104" s="142"/>
      <c r="Z104" s="142"/>
      <c r="AA104" s="200"/>
      <c r="AB104" s="213">
        <f>IF(B104="",0,1)</f>
        <v>0</v>
      </c>
      <c r="AC104" s="225">
        <f>IF(D104="",0,1)</f>
        <v>0</v>
      </c>
      <c r="AD104" s="204">
        <f>COUNTIF(C104:C109,"Pertinent")</f>
        <v>0</v>
      </c>
      <c r="AE104" s="212">
        <f>COUNTIF(C104:C109,"Non Pertinent")</f>
        <v>0</v>
      </c>
      <c r="AF104" s="213">
        <f>IF(+AB104=1,IF(+C104="",1,0),0)</f>
        <v>0</v>
      </c>
      <c r="AG104" s="214">
        <f>IF(+AC104=1,IF(+I104="",1,0),0)</f>
        <v>0</v>
      </c>
    </row>
    <row r="105" spans="1:59" ht="15" customHeight="1" x14ac:dyDescent="0.25">
      <c r="A105" s="133"/>
      <c r="B105" s="38"/>
      <c r="C105" s="21"/>
      <c r="D105" s="312"/>
      <c r="E105" s="313"/>
      <c r="F105" s="313"/>
      <c r="G105" s="313"/>
      <c r="H105" s="314"/>
      <c r="I105" s="31"/>
      <c r="J105" s="142"/>
      <c r="K105" s="142"/>
      <c r="L105" s="142"/>
      <c r="M105" s="142"/>
      <c r="N105" s="142"/>
      <c r="O105" s="142"/>
      <c r="P105" s="142"/>
      <c r="Q105" s="142"/>
      <c r="R105" s="142"/>
      <c r="S105" s="142"/>
      <c r="T105" s="142"/>
      <c r="U105" s="142"/>
      <c r="V105" s="142"/>
      <c r="W105" s="142"/>
      <c r="X105" s="142"/>
      <c r="Y105" s="142"/>
      <c r="Z105" s="142"/>
      <c r="AA105" s="200"/>
      <c r="AB105" s="213">
        <f t="shared" ref="AB105:AB109" si="39">IF(B105="",0,1)</f>
        <v>0</v>
      </c>
      <c r="AC105" s="225">
        <f t="shared" ref="AC105:AC109" si="40">IF(D105="",0,1)</f>
        <v>0</v>
      </c>
      <c r="AD105" s="204">
        <f>COUNTIF(I104:I109,"Non Pertinent")</f>
        <v>0</v>
      </c>
      <c r="AE105" s="204">
        <f>COUNTIF(I104:I109,"Pertinent")</f>
        <v>0</v>
      </c>
      <c r="AF105" s="213">
        <f t="shared" ref="AF105:AF109" si="41">IF(+AB105=1,IF(+C105="",1,0),0)</f>
        <v>0</v>
      </c>
      <c r="AG105" s="214">
        <f t="shared" ref="AG105:AG109" si="42">IF(+AC105=1,IF(+I105="",1,0),0)</f>
        <v>0</v>
      </c>
    </row>
    <row r="106" spans="1:59" ht="15" customHeight="1" x14ac:dyDescent="0.25">
      <c r="A106" s="133"/>
      <c r="B106" s="38"/>
      <c r="C106" s="21"/>
      <c r="D106" s="312"/>
      <c r="E106" s="313"/>
      <c r="F106" s="313"/>
      <c r="G106" s="313"/>
      <c r="H106" s="314"/>
      <c r="I106" s="31"/>
      <c r="J106" s="142"/>
      <c r="K106" s="142"/>
      <c r="L106" s="142"/>
      <c r="M106" s="142"/>
      <c r="N106" s="142"/>
      <c r="O106" s="142"/>
      <c r="P106" s="142"/>
      <c r="Q106" s="142"/>
      <c r="R106" s="142"/>
      <c r="S106" s="142"/>
      <c r="T106" s="142"/>
      <c r="U106" s="142"/>
      <c r="V106" s="142"/>
      <c r="W106" s="142"/>
      <c r="X106" s="142"/>
      <c r="Y106" s="142"/>
      <c r="Z106" s="142"/>
      <c r="AA106" s="200"/>
      <c r="AB106" s="213">
        <f t="shared" si="39"/>
        <v>0</v>
      </c>
      <c r="AC106" s="225">
        <f t="shared" si="40"/>
        <v>0</v>
      </c>
      <c r="AD106" s="204"/>
      <c r="AE106" s="204"/>
      <c r="AF106" s="213">
        <f t="shared" si="41"/>
        <v>0</v>
      </c>
      <c r="AG106" s="214">
        <f t="shared" si="42"/>
        <v>0</v>
      </c>
    </row>
    <row r="107" spans="1:59" ht="15" customHeight="1" x14ac:dyDescent="0.25">
      <c r="A107" s="133"/>
      <c r="B107" s="38"/>
      <c r="C107" s="21"/>
      <c r="D107" s="312"/>
      <c r="E107" s="313"/>
      <c r="F107" s="313"/>
      <c r="G107" s="313"/>
      <c r="H107" s="314"/>
      <c r="I107" s="31"/>
      <c r="J107" s="142"/>
      <c r="K107" s="142"/>
      <c r="L107" s="142"/>
      <c r="M107" s="142"/>
      <c r="N107" s="142"/>
      <c r="O107" s="142"/>
      <c r="P107" s="142"/>
      <c r="Q107" s="142"/>
      <c r="R107" s="142"/>
      <c r="S107" s="142"/>
      <c r="T107" s="142"/>
      <c r="U107" s="142"/>
      <c r="V107" s="142"/>
      <c r="W107" s="142"/>
      <c r="X107" s="142"/>
      <c r="Y107" s="142"/>
      <c r="Z107" s="142"/>
      <c r="AA107" s="200"/>
      <c r="AB107" s="213">
        <f t="shared" si="39"/>
        <v>0</v>
      </c>
      <c r="AC107" s="225">
        <f t="shared" si="40"/>
        <v>0</v>
      </c>
      <c r="AD107" s="204"/>
      <c r="AE107" s="204"/>
      <c r="AF107" s="213">
        <f t="shared" si="41"/>
        <v>0</v>
      </c>
      <c r="AG107" s="214">
        <f t="shared" si="42"/>
        <v>0</v>
      </c>
    </row>
    <row r="108" spans="1:59" ht="15" customHeight="1" x14ac:dyDescent="0.25">
      <c r="A108" s="133"/>
      <c r="B108" s="38"/>
      <c r="C108" s="21"/>
      <c r="D108" s="312"/>
      <c r="E108" s="313"/>
      <c r="F108" s="313"/>
      <c r="G108" s="313"/>
      <c r="H108" s="314"/>
      <c r="I108" s="31"/>
      <c r="J108" s="142"/>
      <c r="K108" s="142"/>
      <c r="L108" s="142"/>
      <c r="M108" s="142"/>
      <c r="N108" s="142"/>
      <c r="O108" s="142"/>
      <c r="P108" s="142"/>
      <c r="Q108" s="142"/>
      <c r="R108" s="142"/>
      <c r="S108" s="142"/>
      <c r="T108" s="142"/>
      <c r="U108" s="142"/>
      <c r="V108" s="142"/>
      <c r="W108" s="142"/>
      <c r="X108" s="142"/>
      <c r="Y108" s="142"/>
      <c r="Z108" s="142"/>
      <c r="AA108" s="200"/>
      <c r="AB108" s="213">
        <f t="shared" si="39"/>
        <v>0</v>
      </c>
      <c r="AC108" s="225">
        <f t="shared" si="40"/>
        <v>0</v>
      </c>
      <c r="AF108" s="213">
        <f t="shared" si="41"/>
        <v>0</v>
      </c>
      <c r="AG108" s="214">
        <f t="shared" si="42"/>
        <v>0</v>
      </c>
      <c r="AK108" s="215"/>
      <c r="AL108" s="215"/>
      <c r="AM108" s="215"/>
      <c r="AN108" s="215"/>
      <c r="AO108" s="215"/>
      <c r="AR108" s="215"/>
      <c r="AS108" s="215"/>
      <c r="AT108" s="215"/>
      <c r="AU108" s="215"/>
      <c r="AV108" s="215"/>
      <c r="AW108" s="215"/>
      <c r="AX108" s="215"/>
      <c r="AY108" s="215"/>
      <c r="AZ108" s="215"/>
      <c r="BA108" s="215"/>
      <c r="BB108" s="215"/>
      <c r="BC108" s="169"/>
      <c r="BD108" s="169"/>
      <c r="BE108" s="169"/>
      <c r="BF108" s="169"/>
      <c r="BG108" s="169"/>
    </row>
    <row r="109" spans="1:59" s="169" customFormat="1" ht="15" customHeight="1" thickBot="1" x14ac:dyDescent="0.3">
      <c r="A109" s="133"/>
      <c r="B109" s="38"/>
      <c r="C109" s="21"/>
      <c r="D109" s="312"/>
      <c r="E109" s="313"/>
      <c r="F109" s="313"/>
      <c r="G109" s="313"/>
      <c r="H109" s="314"/>
      <c r="I109" s="31"/>
      <c r="J109" s="142"/>
      <c r="K109" s="142"/>
      <c r="L109" s="142"/>
      <c r="M109" s="142"/>
      <c r="N109" s="142"/>
      <c r="O109" s="142"/>
      <c r="P109" s="142"/>
      <c r="Q109" s="142"/>
      <c r="R109" s="142"/>
      <c r="S109" s="142"/>
      <c r="T109" s="142"/>
      <c r="U109" s="142"/>
      <c r="V109" s="142"/>
      <c r="W109" s="142"/>
      <c r="X109" s="142"/>
      <c r="Y109" s="142"/>
      <c r="Z109" s="142"/>
      <c r="AA109" s="200"/>
      <c r="AB109" s="226">
        <f t="shared" si="39"/>
        <v>0</v>
      </c>
      <c r="AC109" s="227">
        <f t="shared" si="40"/>
        <v>0</v>
      </c>
      <c r="AD109" s="227"/>
      <c r="AE109" s="227"/>
      <c r="AF109" s="226">
        <f t="shared" si="41"/>
        <v>0</v>
      </c>
      <c r="AG109" s="228">
        <f t="shared" si="42"/>
        <v>0</v>
      </c>
      <c r="AH109" s="215"/>
      <c r="AI109" s="215"/>
      <c r="AJ109" s="215"/>
      <c r="AK109" s="201"/>
      <c r="AL109" s="201"/>
      <c r="AM109" s="201"/>
      <c r="AN109" s="201"/>
      <c r="AO109" s="201"/>
      <c r="AP109" s="215"/>
      <c r="AQ109" s="215"/>
      <c r="AR109" s="201"/>
      <c r="AS109" s="201"/>
      <c r="AT109" s="201"/>
      <c r="AU109" s="201"/>
      <c r="AV109" s="201"/>
      <c r="AW109" s="201"/>
      <c r="AX109" s="201"/>
      <c r="AY109" s="201"/>
      <c r="AZ109" s="201"/>
      <c r="BA109" s="201"/>
      <c r="BB109" s="201"/>
      <c r="BC109" s="58"/>
      <c r="BD109" s="58"/>
      <c r="BE109" s="58"/>
      <c r="BF109" s="58"/>
      <c r="BG109" s="58"/>
    </row>
    <row r="110" spans="1:59" ht="25.9" customHeight="1" thickTop="1" thickBot="1" x14ac:dyDescent="0.3">
      <c r="A110" s="133"/>
      <c r="B110" s="302" t="s">
        <v>95</v>
      </c>
      <c r="C110" s="303"/>
      <c r="D110" s="303"/>
      <c r="E110" s="303"/>
      <c r="F110" s="303"/>
      <c r="G110" s="303"/>
      <c r="H110" s="303"/>
      <c r="I110" s="304"/>
      <c r="J110" s="136"/>
      <c r="K110" s="136"/>
      <c r="L110" s="136"/>
      <c r="M110" s="136"/>
      <c r="N110" s="136"/>
      <c r="O110" s="136"/>
      <c r="P110" s="136"/>
      <c r="Q110" s="136"/>
      <c r="R110" s="136"/>
      <c r="S110" s="136"/>
      <c r="T110" s="136"/>
      <c r="U110" s="136"/>
      <c r="V110" s="136"/>
      <c r="W110" s="136"/>
      <c r="X110" s="136"/>
      <c r="Y110" s="136"/>
      <c r="Z110" s="136"/>
      <c r="AA110" s="200"/>
      <c r="AB110" s="200"/>
    </row>
    <row r="111" spans="1:59" ht="39.75" customHeight="1" thickTop="1" x14ac:dyDescent="0.25">
      <c r="A111" s="133"/>
      <c r="B111" s="151" t="s">
        <v>55</v>
      </c>
      <c r="C111" s="152" t="s">
        <v>56</v>
      </c>
      <c r="D111" s="315" t="s">
        <v>57</v>
      </c>
      <c r="E111" s="315"/>
      <c r="F111" s="315"/>
      <c r="G111" s="315"/>
      <c r="H111" s="315"/>
      <c r="I111" s="316"/>
      <c r="J111" s="153"/>
      <c r="K111" s="153"/>
      <c r="L111" s="153"/>
      <c r="M111" s="153"/>
      <c r="N111" s="153"/>
      <c r="O111" s="153"/>
      <c r="P111" s="153"/>
      <c r="Q111" s="153"/>
      <c r="R111" s="153"/>
      <c r="S111" s="153"/>
      <c r="T111" s="153"/>
      <c r="U111" s="153"/>
      <c r="V111" s="153"/>
      <c r="W111" s="153"/>
      <c r="X111" s="153"/>
      <c r="Y111" s="153"/>
      <c r="Z111" s="153"/>
      <c r="AA111" s="200"/>
      <c r="AC111" s="201" t="s">
        <v>58</v>
      </c>
      <c r="AD111" s="201" t="s">
        <v>59</v>
      </c>
      <c r="AE111" s="201" t="s">
        <v>60</v>
      </c>
      <c r="AF111" s="201" t="s">
        <v>61</v>
      </c>
      <c r="AG111" s="201" t="s">
        <v>62</v>
      </c>
      <c r="AH111" s="201" t="s">
        <v>63</v>
      </c>
      <c r="AK111" s="201" t="s">
        <v>59</v>
      </c>
      <c r="AL111" s="201" t="s">
        <v>60</v>
      </c>
      <c r="AM111" s="201" t="s">
        <v>61</v>
      </c>
      <c r="AN111" s="201" t="s">
        <v>62</v>
      </c>
    </row>
    <row r="112" spans="1:59" ht="15" customHeight="1" x14ac:dyDescent="0.25">
      <c r="A112" s="133"/>
      <c r="B112" s="197"/>
      <c r="C112" s="25"/>
      <c r="D112" s="290"/>
      <c r="E112" s="291"/>
      <c r="F112" s="291"/>
      <c r="G112" s="291"/>
      <c r="H112" s="291"/>
      <c r="I112" s="292"/>
      <c r="J112" s="154"/>
      <c r="K112" s="154"/>
      <c r="L112" s="154"/>
      <c r="M112" s="154"/>
      <c r="N112" s="154"/>
      <c r="O112" s="154"/>
      <c r="P112" s="154"/>
      <c r="Q112" s="154"/>
      <c r="R112" s="154"/>
      <c r="S112" s="154"/>
      <c r="T112" s="154"/>
      <c r="U112" s="154"/>
      <c r="V112" s="154"/>
      <c r="W112" s="154"/>
      <c r="X112" s="154"/>
      <c r="Y112" s="154"/>
      <c r="Z112" s="154"/>
      <c r="AA112" s="200"/>
      <c r="AC112" s="203">
        <f>IF(B112="",0,1)</f>
        <v>0</v>
      </c>
      <c r="AD112" s="203">
        <f>IF(AC112=1,IF(C112="faible",1,0),0)</f>
        <v>0</v>
      </c>
      <c r="AE112" s="203">
        <f>IF(AC112=1,IF(C112="standard",1,0),0)</f>
        <v>0</v>
      </c>
      <c r="AF112" s="203">
        <f>IF(AC112=1,IF(C112="Elevé",1,0),0)</f>
        <v>0</v>
      </c>
      <c r="AG112" s="203">
        <f>IF(AC112=1,IF(C112="",1,0),0)</f>
        <v>0</v>
      </c>
      <c r="AH112" s="203">
        <f>IF(AC112=1,IF(D112="",1,0),0)</f>
        <v>0</v>
      </c>
      <c r="AK112" s="201">
        <f>SUM(AD112:AD130)</f>
        <v>0</v>
      </c>
      <c r="AL112" s="201">
        <f t="shared" ref="AL112:AN112" si="43">SUM(AE112:AE130)</f>
        <v>0</v>
      </c>
      <c r="AM112" s="201">
        <f t="shared" si="43"/>
        <v>0</v>
      </c>
      <c r="AN112" s="201">
        <f t="shared" si="43"/>
        <v>0</v>
      </c>
    </row>
    <row r="113" spans="1:34" ht="15" customHeight="1" x14ac:dyDescent="0.25">
      <c r="A113" s="133"/>
      <c r="B113" s="197"/>
      <c r="C113" s="25"/>
      <c r="D113" s="290"/>
      <c r="E113" s="291"/>
      <c r="F113" s="291"/>
      <c r="G113" s="291"/>
      <c r="H113" s="291"/>
      <c r="I113" s="292"/>
      <c r="J113" s="154"/>
      <c r="K113" s="154"/>
      <c r="L113" s="154"/>
      <c r="M113" s="154"/>
      <c r="N113" s="154"/>
      <c r="O113" s="154"/>
      <c r="P113" s="154"/>
      <c r="Q113" s="154"/>
      <c r="R113" s="154"/>
      <c r="S113" s="154"/>
      <c r="T113" s="154"/>
      <c r="U113" s="154"/>
      <c r="V113" s="154"/>
      <c r="W113" s="154"/>
      <c r="X113" s="154"/>
      <c r="Y113" s="154"/>
      <c r="Z113" s="154"/>
      <c r="AA113" s="200"/>
      <c r="AC113" s="203">
        <f t="shared" ref="AC113:AC130" si="44">IF(B113="",0,1)</f>
        <v>0</v>
      </c>
      <c r="AD113" s="203">
        <f t="shared" ref="AD113:AD130" si="45">IF(AC113=1,IF(C113="faible",1,0),0)</f>
        <v>0</v>
      </c>
      <c r="AE113" s="203">
        <f t="shared" ref="AE113:AE130" si="46">IF(AC113=1,IF(C113="standard",1,0),0)</f>
        <v>0</v>
      </c>
      <c r="AF113" s="203">
        <f t="shared" ref="AF113:AF130" si="47">IF(AC113=1,IF(C113="Elevé",1,0),0)</f>
        <v>0</v>
      </c>
      <c r="AG113" s="203">
        <f t="shared" ref="AG113:AG130" si="48">IF(AC113=1,IF(C113="",1,0),0)</f>
        <v>0</v>
      </c>
      <c r="AH113" s="203">
        <f t="shared" ref="AH113:AH130" si="49">IF(AC113=1,IF(D113="",1,0),0)</f>
        <v>0</v>
      </c>
    </row>
    <row r="114" spans="1:34" ht="15" customHeight="1" x14ac:dyDescent="0.25">
      <c r="A114" s="133"/>
      <c r="B114" s="197"/>
      <c r="C114" s="25"/>
      <c r="D114" s="290"/>
      <c r="E114" s="291"/>
      <c r="F114" s="291"/>
      <c r="G114" s="291"/>
      <c r="H114" s="291"/>
      <c r="I114" s="292"/>
      <c r="J114" s="154"/>
      <c r="K114" s="154"/>
      <c r="L114" s="154"/>
      <c r="M114" s="154"/>
      <c r="N114" s="154"/>
      <c r="O114" s="154"/>
      <c r="P114" s="154"/>
      <c r="Q114" s="154"/>
      <c r="R114" s="154"/>
      <c r="S114" s="154"/>
      <c r="T114" s="154"/>
      <c r="U114" s="154"/>
      <c r="V114" s="154"/>
      <c r="W114" s="154"/>
      <c r="X114" s="154"/>
      <c r="Y114" s="154"/>
      <c r="Z114" s="154"/>
      <c r="AA114" s="200"/>
      <c r="AB114" s="203"/>
      <c r="AC114" s="203">
        <f t="shared" si="44"/>
        <v>0</v>
      </c>
      <c r="AD114" s="203">
        <f t="shared" si="45"/>
        <v>0</v>
      </c>
      <c r="AE114" s="203">
        <f t="shared" si="46"/>
        <v>0</v>
      </c>
      <c r="AF114" s="203">
        <f t="shared" si="47"/>
        <v>0</v>
      </c>
      <c r="AG114" s="203">
        <f t="shared" si="48"/>
        <v>0</v>
      </c>
      <c r="AH114" s="203">
        <f t="shared" si="49"/>
        <v>0</v>
      </c>
    </row>
    <row r="115" spans="1:34" ht="15" customHeight="1" x14ac:dyDescent="0.25">
      <c r="A115" s="133"/>
      <c r="B115" s="197"/>
      <c r="C115" s="25"/>
      <c r="D115" s="290"/>
      <c r="E115" s="291"/>
      <c r="F115" s="291"/>
      <c r="G115" s="291"/>
      <c r="H115" s="291"/>
      <c r="I115" s="292"/>
      <c r="J115" s="154"/>
      <c r="K115" s="154"/>
      <c r="L115" s="154"/>
      <c r="M115" s="154"/>
      <c r="N115" s="154"/>
      <c r="O115" s="154"/>
      <c r="P115" s="154"/>
      <c r="Q115" s="154"/>
      <c r="R115" s="154"/>
      <c r="S115" s="154"/>
      <c r="T115" s="154"/>
      <c r="U115" s="154"/>
      <c r="V115" s="154"/>
      <c r="W115" s="154"/>
      <c r="X115" s="154"/>
      <c r="Y115" s="154"/>
      <c r="Z115" s="154"/>
      <c r="AA115" s="200"/>
      <c r="AB115" s="203"/>
      <c r="AC115" s="203">
        <f t="shared" si="44"/>
        <v>0</v>
      </c>
      <c r="AD115" s="203">
        <f t="shared" si="45"/>
        <v>0</v>
      </c>
      <c r="AE115" s="203">
        <f t="shared" si="46"/>
        <v>0</v>
      </c>
      <c r="AF115" s="203">
        <f t="shared" si="47"/>
        <v>0</v>
      </c>
      <c r="AG115" s="203">
        <f t="shared" si="48"/>
        <v>0</v>
      </c>
      <c r="AH115" s="203">
        <f t="shared" si="49"/>
        <v>0</v>
      </c>
    </row>
    <row r="116" spans="1:34" ht="15" customHeight="1" x14ac:dyDescent="0.25">
      <c r="A116" s="133"/>
      <c r="B116" s="197"/>
      <c r="C116" s="25"/>
      <c r="D116" s="290"/>
      <c r="E116" s="291"/>
      <c r="F116" s="291"/>
      <c r="G116" s="291"/>
      <c r="H116" s="291"/>
      <c r="I116" s="292"/>
      <c r="J116" s="154"/>
      <c r="K116" s="154"/>
      <c r="L116" s="154"/>
      <c r="M116" s="154"/>
      <c r="N116" s="154"/>
      <c r="O116" s="154"/>
      <c r="P116" s="154"/>
      <c r="Q116" s="154"/>
      <c r="R116" s="154"/>
      <c r="S116" s="154"/>
      <c r="T116" s="154"/>
      <c r="U116" s="154"/>
      <c r="V116" s="154"/>
      <c r="W116" s="154"/>
      <c r="X116" s="154"/>
      <c r="Y116" s="154"/>
      <c r="Z116" s="154"/>
      <c r="AA116" s="200"/>
      <c r="AB116" s="203"/>
      <c r="AC116" s="203">
        <f t="shared" si="44"/>
        <v>0</v>
      </c>
      <c r="AD116" s="203">
        <f t="shared" si="45"/>
        <v>0</v>
      </c>
      <c r="AE116" s="203">
        <f t="shared" si="46"/>
        <v>0</v>
      </c>
      <c r="AF116" s="203">
        <f t="shared" si="47"/>
        <v>0</v>
      </c>
      <c r="AG116" s="203">
        <f t="shared" si="48"/>
        <v>0</v>
      </c>
      <c r="AH116" s="203">
        <f t="shared" si="49"/>
        <v>0</v>
      </c>
    </row>
    <row r="117" spans="1:34" ht="15" customHeight="1" x14ac:dyDescent="0.25">
      <c r="A117" s="133"/>
      <c r="B117" s="197"/>
      <c r="C117" s="25"/>
      <c r="D117" s="290"/>
      <c r="E117" s="291"/>
      <c r="F117" s="291"/>
      <c r="G117" s="291"/>
      <c r="H117" s="291"/>
      <c r="I117" s="292"/>
      <c r="J117" s="154"/>
      <c r="K117" s="154"/>
      <c r="L117" s="154"/>
      <c r="M117" s="154"/>
      <c r="N117" s="154"/>
      <c r="O117" s="154"/>
      <c r="P117" s="154"/>
      <c r="Q117" s="154"/>
      <c r="R117" s="154"/>
      <c r="S117" s="154"/>
      <c r="T117" s="154"/>
      <c r="U117" s="154"/>
      <c r="V117" s="154"/>
      <c r="W117" s="154"/>
      <c r="X117" s="154"/>
      <c r="Y117" s="154"/>
      <c r="Z117" s="154"/>
      <c r="AA117" s="200"/>
      <c r="AC117" s="203">
        <f t="shared" si="44"/>
        <v>0</v>
      </c>
      <c r="AD117" s="203">
        <f t="shared" si="45"/>
        <v>0</v>
      </c>
      <c r="AE117" s="203">
        <f t="shared" si="46"/>
        <v>0</v>
      </c>
      <c r="AF117" s="203">
        <f t="shared" si="47"/>
        <v>0</v>
      </c>
      <c r="AG117" s="203">
        <f t="shared" si="48"/>
        <v>0</v>
      </c>
      <c r="AH117" s="203">
        <f t="shared" si="49"/>
        <v>0</v>
      </c>
    </row>
    <row r="118" spans="1:34" ht="15" customHeight="1" x14ac:dyDescent="0.25">
      <c r="A118" s="133"/>
      <c r="B118" s="197"/>
      <c r="C118" s="25"/>
      <c r="D118" s="290"/>
      <c r="E118" s="291"/>
      <c r="F118" s="291"/>
      <c r="G118" s="291"/>
      <c r="H118" s="291"/>
      <c r="I118" s="292"/>
      <c r="J118" s="154"/>
      <c r="K118" s="154"/>
      <c r="L118" s="154"/>
      <c r="M118" s="154"/>
      <c r="N118" s="154"/>
      <c r="O118" s="154"/>
      <c r="P118" s="154"/>
      <c r="Q118" s="154"/>
      <c r="R118" s="154"/>
      <c r="S118" s="154"/>
      <c r="T118" s="154"/>
      <c r="U118" s="154"/>
      <c r="V118" s="154"/>
      <c r="W118" s="154"/>
      <c r="X118" s="154"/>
      <c r="Y118" s="154"/>
      <c r="Z118" s="154"/>
      <c r="AA118" s="200"/>
      <c r="AC118" s="203">
        <f t="shared" si="44"/>
        <v>0</v>
      </c>
      <c r="AD118" s="203">
        <f t="shared" si="45"/>
        <v>0</v>
      </c>
      <c r="AE118" s="203">
        <f t="shared" si="46"/>
        <v>0</v>
      </c>
      <c r="AF118" s="203">
        <f t="shared" si="47"/>
        <v>0</v>
      </c>
      <c r="AG118" s="203">
        <f t="shared" si="48"/>
        <v>0</v>
      </c>
      <c r="AH118" s="203">
        <f t="shared" si="49"/>
        <v>0</v>
      </c>
    </row>
    <row r="119" spans="1:34" ht="15" customHeight="1" x14ac:dyDescent="0.25">
      <c r="A119" s="133"/>
      <c r="B119" s="197"/>
      <c r="C119" s="25"/>
      <c r="D119" s="290"/>
      <c r="E119" s="291"/>
      <c r="F119" s="291"/>
      <c r="G119" s="291"/>
      <c r="H119" s="291"/>
      <c r="I119" s="292"/>
      <c r="J119" s="154"/>
      <c r="K119" s="154"/>
      <c r="L119" s="154"/>
      <c r="M119" s="154"/>
      <c r="N119" s="154"/>
      <c r="O119" s="154"/>
      <c r="P119" s="154"/>
      <c r="Q119" s="154"/>
      <c r="R119" s="154"/>
      <c r="S119" s="154"/>
      <c r="T119" s="154"/>
      <c r="U119" s="154"/>
      <c r="V119" s="154"/>
      <c r="W119" s="154"/>
      <c r="X119" s="154"/>
      <c r="Y119" s="154"/>
      <c r="Z119" s="154"/>
      <c r="AA119" s="200"/>
      <c r="AC119" s="203">
        <f t="shared" si="44"/>
        <v>0</v>
      </c>
      <c r="AD119" s="203">
        <f t="shared" si="45"/>
        <v>0</v>
      </c>
      <c r="AE119" s="203">
        <f t="shared" si="46"/>
        <v>0</v>
      </c>
      <c r="AF119" s="203">
        <f t="shared" si="47"/>
        <v>0</v>
      </c>
      <c r="AG119" s="203">
        <f t="shared" si="48"/>
        <v>0</v>
      </c>
      <c r="AH119" s="203">
        <f t="shared" si="49"/>
        <v>0</v>
      </c>
    </row>
    <row r="120" spans="1:34" ht="15" customHeight="1" x14ac:dyDescent="0.25">
      <c r="A120" s="133"/>
      <c r="B120" s="29"/>
      <c r="C120" s="25"/>
      <c r="D120" s="290"/>
      <c r="E120" s="291"/>
      <c r="F120" s="291"/>
      <c r="G120" s="291"/>
      <c r="H120" s="291"/>
      <c r="I120" s="292"/>
      <c r="J120" s="154"/>
      <c r="K120" s="154"/>
      <c r="L120" s="154"/>
      <c r="M120" s="154"/>
      <c r="N120" s="154"/>
      <c r="O120" s="154"/>
      <c r="P120" s="154"/>
      <c r="Q120" s="154"/>
      <c r="R120" s="154"/>
      <c r="S120" s="154"/>
      <c r="T120" s="154"/>
      <c r="U120" s="154"/>
      <c r="V120" s="154"/>
      <c r="W120" s="154"/>
      <c r="X120" s="154"/>
      <c r="Y120" s="154"/>
      <c r="Z120" s="154"/>
      <c r="AA120" s="200"/>
      <c r="AC120" s="203">
        <f t="shared" si="44"/>
        <v>0</v>
      </c>
      <c r="AD120" s="203">
        <f t="shared" si="45"/>
        <v>0</v>
      </c>
      <c r="AE120" s="203">
        <f t="shared" si="46"/>
        <v>0</v>
      </c>
      <c r="AF120" s="203">
        <f t="shared" si="47"/>
        <v>0</v>
      </c>
      <c r="AG120" s="203">
        <f t="shared" si="48"/>
        <v>0</v>
      </c>
      <c r="AH120" s="203">
        <f t="shared" si="49"/>
        <v>0</v>
      </c>
    </row>
    <row r="121" spans="1:34" ht="15" customHeight="1" x14ac:dyDescent="0.25">
      <c r="A121" s="133"/>
      <c r="B121" s="29"/>
      <c r="C121" s="25"/>
      <c r="D121" s="290"/>
      <c r="E121" s="291"/>
      <c r="F121" s="291"/>
      <c r="G121" s="291"/>
      <c r="H121" s="291"/>
      <c r="I121" s="292"/>
      <c r="J121" s="154"/>
      <c r="K121" s="154"/>
      <c r="L121" s="154"/>
      <c r="M121" s="154"/>
      <c r="N121" s="154"/>
      <c r="O121" s="154"/>
      <c r="P121" s="154"/>
      <c r="Q121" s="154"/>
      <c r="R121" s="154"/>
      <c r="S121" s="154"/>
      <c r="T121" s="154"/>
      <c r="U121" s="154"/>
      <c r="V121" s="154"/>
      <c r="W121" s="154"/>
      <c r="X121" s="154"/>
      <c r="Y121" s="154"/>
      <c r="Z121" s="154"/>
      <c r="AA121" s="200"/>
      <c r="AC121" s="203">
        <f t="shared" si="44"/>
        <v>0</v>
      </c>
      <c r="AD121" s="203">
        <f t="shared" si="45"/>
        <v>0</v>
      </c>
      <c r="AE121" s="203">
        <f t="shared" si="46"/>
        <v>0</v>
      </c>
      <c r="AF121" s="203">
        <f t="shared" si="47"/>
        <v>0</v>
      </c>
      <c r="AG121" s="203">
        <f t="shared" si="48"/>
        <v>0</v>
      </c>
      <c r="AH121" s="203">
        <f t="shared" si="49"/>
        <v>0</v>
      </c>
    </row>
    <row r="122" spans="1:34" ht="15" customHeight="1" x14ac:dyDescent="0.25">
      <c r="A122" s="133"/>
      <c r="B122" s="29"/>
      <c r="C122" s="25"/>
      <c r="D122" s="290"/>
      <c r="E122" s="291"/>
      <c r="F122" s="291"/>
      <c r="G122" s="291"/>
      <c r="H122" s="291"/>
      <c r="I122" s="292"/>
      <c r="J122" s="154"/>
      <c r="K122" s="154"/>
      <c r="L122" s="154"/>
      <c r="M122" s="154"/>
      <c r="N122" s="154"/>
      <c r="O122" s="154"/>
      <c r="P122" s="154"/>
      <c r="Q122" s="154"/>
      <c r="R122" s="154"/>
      <c r="S122" s="154"/>
      <c r="T122" s="154"/>
      <c r="U122" s="154"/>
      <c r="V122" s="154"/>
      <c r="W122" s="154"/>
      <c r="X122" s="154"/>
      <c r="Y122" s="154"/>
      <c r="Z122" s="154"/>
      <c r="AA122" s="200"/>
      <c r="AC122" s="203">
        <f t="shared" si="44"/>
        <v>0</v>
      </c>
      <c r="AD122" s="203">
        <f t="shared" si="45"/>
        <v>0</v>
      </c>
      <c r="AE122" s="203">
        <f t="shared" si="46"/>
        <v>0</v>
      </c>
      <c r="AF122" s="203">
        <f t="shared" si="47"/>
        <v>0</v>
      </c>
      <c r="AG122" s="203">
        <f t="shared" si="48"/>
        <v>0</v>
      </c>
      <c r="AH122" s="203">
        <f t="shared" si="49"/>
        <v>0</v>
      </c>
    </row>
    <row r="123" spans="1:34" ht="15" customHeight="1" x14ac:dyDescent="0.25">
      <c r="A123" s="133"/>
      <c r="B123" s="29"/>
      <c r="C123" s="25"/>
      <c r="D123" s="290"/>
      <c r="E123" s="291"/>
      <c r="F123" s="291"/>
      <c r="G123" s="291"/>
      <c r="H123" s="291"/>
      <c r="I123" s="292"/>
      <c r="J123" s="154"/>
      <c r="K123" s="154"/>
      <c r="L123" s="154"/>
      <c r="M123" s="154"/>
      <c r="N123" s="154"/>
      <c r="O123" s="154"/>
      <c r="P123" s="154"/>
      <c r="Q123" s="154"/>
      <c r="R123" s="154"/>
      <c r="S123" s="154"/>
      <c r="T123" s="154"/>
      <c r="U123" s="154"/>
      <c r="V123" s="154"/>
      <c r="W123" s="154"/>
      <c r="X123" s="154"/>
      <c r="Y123" s="154"/>
      <c r="Z123" s="154"/>
      <c r="AA123" s="200"/>
      <c r="AC123" s="203">
        <f t="shared" si="44"/>
        <v>0</v>
      </c>
      <c r="AD123" s="203">
        <f t="shared" si="45"/>
        <v>0</v>
      </c>
      <c r="AE123" s="203">
        <f t="shared" si="46"/>
        <v>0</v>
      </c>
      <c r="AF123" s="203">
        <f t="shared" si="47"/>
        <v>0</v>
      </c>
      <c r="AG123" s="203">
        <f t="shared" si="48"/>
        <v>0</v>
      </c>
      <c r="AH123" s="203">
        <f t="shared" si="49"/>
        <v>0</v>
      </c>
    </row>
    <row r="124" spans="1:34" ht="15" customHeight="1" x14ac:dyDescent="0.25">
      <c r="A124" s="133"/>
      <c r="B124" s="29"/>
      <c r="C124" s="25"/>
      <c r="D124" s="290"/>
      <c r="E124" s="291"/>
      <c r="F124" s="291"/>
      <c r="G124" s="291"/>
      <c r="H124" s="291"/>
      <c r="I124" s="292"/>
      <c r="J124" s="154"/>
      <c r="K124" s="154"/>
      <c r="L124" s="154"/>
      <c r="M124" s="154"/>
      <c r="N124" s="154"/>
      <c r="O124" s="154"/>
      <c r="P124" s="154"/>
      <c r="Q124" s="154"/>
      <c r="R124" s="154"/>
      <c r="S124" s="154"/>
      <c r="T124" s="154"/>
      <c r="U124" s="154"/>
      <c r="V124" s="154"/>
      <c r="W124" s="154"/>
      <c r="X124" s="154"/>
      <c r="Y124" s="154"/>
      <c r="Z124" s="154"/>
      <c r="AA124" s="200"/>
      <c r="AC124" s="203">
        <f t="shared" si="44"/>
        <v>0</v>
      </c>
      <c r="AD124" s="203">
        <f t="shared" si="45"/>
        <v>0</v>
      </c>
      <c r="AE124" s="203">
        <f t="shared" si="46"/>
        <v>0</v>
      </c>
      <c r="AF124" s="203">
        <f t="shared" si="47"/>
        <v>0</v>
      </c>
      <c r="AG124" s="203">
        <f t="shared" si="48"/>
        <v>0</v>
      </c>
      <c r="AH124" s="203">
        <f t="shared" si="49"/>
        <v>0</v>
      </c>
    </row>
    <row r="125" spans="1:34" ht="15" customHeight="1" x14ac:dyDescent="0.25">
      <c r="A125" s="133"/>
      <c r="B125" s="29"/>
      <c r="C125" s="25"/>
      <c r="D125" s="290"/>
      <c r="E125" s="291"/>
      <c r="F125" s="291"/>
      <c r="G125" s="291"/>
      <c r="H125" s="291"/>
      <c r="I125" s="292"/>
      <c r="J125" s="154"/>
      <c r="K125" s="154"/>
      <c r="L125" s="154"/>
      <c r="M125" s="154"/>
      <c r="N125" s="154"/>
      <c r="O125" s="154"/>
      <c r="P125" s="154"/>
      <c r="Q125" s="154"/>
      <c r="R125" s="154"/>
      <c r="S125" s="154"/>
      <c r="T125" s="154"/>
      <c r="U125" s="154"/>
      <c r="V125" s="154"/>
      <c r="W125" s="154"/>
      <c r="X125" s="154"/>
      <c r="Y125" s="154"/>
      <c r="Z125" s="154"/>
      <c r="AA125" s="200"/>
      <c r="AC125" s="203">
        <f t="shared" si="44"/>
        <v>0</v>
      </c>
      <c r="AD125" s="203">
        <f t="shared" si="45"/>
        <v>0</v>
      </c>
      <c r="AE125" s="203">
        <f t="shared" si="46"/>
        <v>0</v>
      </c>
      <c r="AF125" s="203">
        <f t="shared" si="47"/>
        <v>0</v>
      </c>
      <c r="AG125" s="203">
        <f t="shared" si="48"/>
        <v>0</v>
      </c>
      <c r="AH125" s="203">
        <f t="shared" si="49"/>
        <v>0</v>
      </c>
    </row>
    <row r="126" spans="1:34" ht="15" customHeight="1" x14ac:dyDescent="0.25">
      <c r="A126" s="133"/>
      <c r="B126" s="29"/>
      <c r="C126" s="25"/>
      <c r="D126" s="290"/>
      <c r="E126" s="291"/>
      <c r="F126" s="291"/>
      <c r="G126" s="291"/>
      <c r="H126" s="291"/>
      <c r="I126" s="292"/>
      <c r="J126" s="154"/>
      <c r="K126" s="154"/>
      <c r="L126" s="154"/>
      <c r="M126" s="154"/>
      <c r="N126" s="154"/>
      <c r="O126" s="154"/>
      <c r="P126" s="154"/>
      <c r="Q126" s="154"/>
      <c r="R126" s="154"/>
      <c r="S126" s="154"/>
      <c r="T126" s="154"/>
      <c r="U126" s="154"/>
      <c r="V126" s="154"/>
      <c r="W126" s="154"/>
      <c r="X126" s="154"/>
      <c r="Y126" s="154"/>
      <c r="Z126" s="154"/>
      <c r="AA126" s="200"/>
      <c r="AC126" s="203">
        <f t="shared" si="44"/>
        <v>0</v>
      </c>
      <c r="AD126" s="203">
        <f t="shared" si="45"/>
        <v>0</v>
      </c>
      <c r="AE126" s="203">
        <f t="shared" si="46"/>
        <v>0</v>
      </c>
      <c r="AF126" s="203">
        <f t="shared" si="47"/>
        <v>0</v>
      </c>
      <c r="AG126" s="203">
        <f t="shared" si="48"/>
        <v>0</v>
      </c>
      <c r="AH126" s="203">
        <f t="shared" si="49"/>
        <v>0</v>
      </c>
    </row>
    <row r="127" spans="1:34" ht="15" customHeight="1" x14ac:dyDescent="0.25">
      <c r="A127" s="133"/>
      <c r="B127" s="29"/>
      <c r="C127" s="25"/>
      <c r="D127" s="290"/>
      <c r="E127" s="291"/>
      <c r="F127" s="291"/>
      <c r="G127" s="291"/>
      <c r="H127" s="291"/>
      <c r="I127" s="292"/>
      <c r="J127" s="154"/>
      <c r="K127" s="154"/>
      <c r="L127" s="154"/>
      <c r="M127" s="154"/>
      <c r="N127" s="154"/>
      <c r="O127" s="154"/>
      <c r="P127" s="154"/>
      <c r="Q127" s="154"/>
      <c r="R127" s="154"/>
      <c r="S127" s="154"/>
      <c r="T127" s="154"/>
      <c r="U127" s="154"/>
      <c r="V127" s="154"/>
      <c r="W127" s="154"/>
      <c r="X127" s="154"/>
      <c r="Y127" s="154"/>
      <c r="Z127" s="154"/>
      <c r="AA127" s="200"/>
      <c r="AC127" s="203">
        <f t="shared" si="44"/>
        <v>0</v>
      </c>
      <c r="AD127" s="203">
        <f t="shared" si="45"/>
        <v>0</v>
      </c>
      <c r="AE127" s="203">
        <f t="shared" si="46"/>
        <v>0</v>
      </c>
      <c r="AF127" s="203">
        <f t="shared" si="47"/>
        <v>0</v>
      </c>
      <c r="AG127" s="203">
        <f t="shared" si="48"/>
        <v>0</v>
      </c>
      <c r="AH127" s="203">
        <f t="shared" si="49"/>
        <v>0</v>
      </c>
    </row>
    <row r="128" spans="1:34" ht="15" customHeight="1" x14ac:dyDescent="0.25">
      <c r="A128" s="133"/>
      <c r="B128" s="29"/>
      <c r="C128" s="25"/>
      <c r="D128" s="290"/>
      <c r="E128" s="291"/>
      <c r="F128" s="291"/>
      <c r="G128" s="291"/>
      <c r="H128" s="291"/>
      <c r="I128" s="292"/>
      <c r="J128" s="154"/>
      <c r="K128" s="154"/>
      <c r="L128" s="154"/>
      <c r="M128" s="154"/>
      <c r="N128" s="154"/>
      <c r="O128" s="154"/>
      <c r="P128" s="154"/>
      <c r="Q128" s="154"/>
      <c r="R128" s="154"/>
      <c r="S128" s="154"/>
      <c r="T128" s="154"/>
      <c r="U128" s="154"/>
      <c r="V128" s="154"/>
      <c r="W128" s="154"/>
      <c r="X128" s="154"/>
      <c r="Y128" s="154"/>
      <c r="Z128" s="154"/>
      <c r="AA128" s="200"/>
      <c r="AC128" s="203">
        <f t="shared" si="44"/>
        <v>0</v>
      </c>
      <c r="AD128" s="203">
        <f t="shared" si="45"/>
        <v>0</v>
      </c>
      <c r="AE128" s="203">
        <f t="shared" si="46"/>
        <v>0</v>
      </c>
      <c r="AF128" s="203">
        <f t="shared" si="47"/>
        <v>0</v>
      </c>
      <c r="AG128" s="203">
        <f t="shared" si="48"/>
        <v>0</v>
      </c>
      <c r="AH128" s="203">
        <f t="shared" si="49"/>
        <v>0</v>
      </c>
    </row>
    <row r="129" spans="1:38" ht="15" customHeight="1" x14ac:dyDescent="0.25">
      <c r="A129" s="133"/>
      <c r="B129" s="29"/>
      <c r="C129" s="25"/>
      <c r="D129" s="290"/>
      <c r="E129" s="291"/>
      <c r="F129" s="291"/>
      <c r="G129" s="291"/>
      <c r="H129" s="291"/>
      <c r="I129" s="292"/>
      <c r="J129" s="154"/>
      <c r="K129" s="154"/>
      <c r="L129" s="154"/>
      <c r="M129" s="154"/>
      <c r="N129" s="154"/>
      <c r="O129" s="154"/>
      <c r="P129" s="154"/>
      <c r="Q129" s="154"/>
      <c r="R129" s="154"/>
      <c r="S129" s="154"/>
      <c r="T129" s="154"/>
      <c r="U129" s="154"/>
      <c r="V129" s="154"/>
      <c r="W129" s="154"/>
      <c r="X129" s="154"/>
      <c r="Y129" s="154"/>
      <c r="Z129" s="154"/>
      <c r="AA129" s="200"/>
      <c r="AC129" s="203">
        <f t="shared" si="44"/>
        <v>0</v>
      </c>
      <c r="AD129" s="203">
        <f t="shared" si="45"/>
        <v>0</v>
      </c>
      <c r="AE129" s="203">
        <f t="shared" si="46"/>
        <v>0</v>
      </c>
      <c r="AF129" s="203">
        <f t="shared" si="47"/>
        <v>0</v>
      </c>
      <c r="AG129" s="203">
        <f t="shared" si="48"/>
        <v>0</v>
      </c>
      <c r="AH129" s="203">
        <f t="shared" si="49"/>
        <v>0</v>
      </c>
    </row>
    <row r="130" spans="1:38" ht="15" customHeight="1" thickBot="1" x14ac:dyDescent="0.3">
      <c r="A130" s="133"/>
      <c r="B130" s="30"/>
      <c r="C130" s="27"/>
      <c r="D130" s="345"/>
      <c r="E130" s="346"/>
      <c r="F130" s="346"/>
      <c r="G130" s="346"/>
      <c r="H130" s="346"/>
      <c r="I130" s="347"/>
      <c r="J130" s="154"/>
      <c r="K130" s="154"/>
      <c r="L130" s="154"/>
      <c r="M130" s="154"/>
      <c r="N130" s="154"/>
      <c r="O130" s="154"/>
      <c r="P130" s="154"/>
      <c r="Q130" s="154"/>
      <c r="R130" s="154"/>
      <c r="S130" s="154"/>
      <c r="T130" s="154"/>
      <c r="U130" s="154"/>
      <c r="V130" s="154"/>
      <c r="W130" s="154"/>
      <c r="X130" s="154"/>
      <c r="Y130" s="154"/>
      <c r="Z130" s="154"/>
      <c r="AA130" s="200"/>
      <c r="AC130" s="203">
        <f t="shared" si="44"/>
        <v>0</v>
      </c>
      <c r="AD130" s="203">
        <f t="shared" si="45"/>
        <v>0</v>
      </c>
      <c r="AE130" s="203">
        <f t="shared" si="46"/>
        <v>0</v>
      </c>
      <c r="AF130" s="203">
        <f t="shared" si="47"/>
        <v>0</v>
      </c>
      <c r="AG130" s="203">
        <f t="shared" si="48"/>
        <v>0</v>
      </c>
      <c r="AH130" s="203">
        <f t="shared" si="49"/>
        <v>0</v>
      </c>
    </row>
    <row r="131" spans="1:38" ht="15.6" customHeight="1" thickTop="1" thickBot="1" x14ac:dyDescent="0.3">
      <c r="A131" s="133"/>
      <c r="B131" s="348"/>
      <c r="C131" s="348"/>
      <c r="D131" s="348"/>
      <c r="E131" s="348"/>
      <c r="F131" s="348"/>
      <c r="G131" s="348"/>
      <c r="H131" s="348"/>
      <c r="I131" s="348"/>
      <c r="J131" s="170"/>
      <c r="K131" s="170"/>
      <c r="L131" s="170"/>
      <c r="M131" s="170"/>
      <c r="N131" s="170"/>
      <c r="O131" s="170"/>
      <c r="P131" s="170"/>
      <c r="Q131" s="170"/>
      <c r="R131" s="170"/>
      <c r="S131" s="170"/>
      <c r="T131" s="170"/>
      <c r="U131" s="170"/>
      <c r="V131" s="170"/>
      <c r="W131" s="170"/>
      <c r="X131" s="170"/>
      <c r="Y131" s="170"/>
      <c r="Z131" s="170"/>
      <c r="AA131" s="200"/>
      <c r="AC131" s="201">
        <f>SUM(AC112:AC130)</f>
        <v>0</v>
      </c>
      <c r="AD131" s="201">
        <f t="shared" ref="AD131:AH131" si="50">SUM(AD112:AD130)</f>
        <v>0</v>
      </c>
      <c r="AE131" s="201">
        <f t="shared" si="50"/>
        <v>0</v>
      </c>
      <c r="AF131" s="201">
        <f t="shared" si="50"/>
        <v>0</v>
      </c>
      <c r="AG131" s="201">
        <f t="shared" si="50"/>
        <v>0</v>
      </c>
      <c r="AH131" s="201">
        <f t="shared" si="50"/>
        <v>0</v>
      </c>
    </row>
    <row r="132" spans="1:38" ht="31.9" customHeight="1" thickTop="1" thickBot="1" x14ac:dyDescent="0.3">
      <c r="A132" s="133"/>
      <c r="B132" s="349" t="s">
        <v>192</v>
      </c>
      <c r="C132" s="350"/>
      <c r="D132" s="350"/>
      <c r="E132" s="350"/>
      <c r="F132" s="350"/>
      <c r="G132" s="350"/>
      <c r="H132" s="350"/>
      <c r="I132" s="351"/>
      <c r="J132" s="134"/>
      <c r="K132" s="134"/>
      <c r="L132" s="134"/>
      <c r="M132" s="134"/>
      <c r="N132" s="134"/>
      <c r="O132" s="134"/>
      <c r="P132" s="134"/>
      <c r="Q132" s="134"/>
      <c r="R132" s="134"/>
      <c r="S132" s="134"/>
      <c r="T132" s="134"/>
      <c r="U132" s="134"/>
      <c r="V132" s="134"/>
      <c r="W132" s="134"/>
      <c r="X132" s="134"/>
      <c r="Y132" s="134"/>
      <c r="Z132" s="134"/>
      <c r="AA132" s="200"/>
    </row>
    <row r="133" spans="1:38" ht="26.45" customHeight="1" thickTop="1" thickBot="1" x14ac:dyDescent="0.3">
      <c r="A133" s="133"/>
      <c r="B133" s="302" t="s">
        <v>97</v>
      </c>
      <c r="C133" s="303"/>
      <c r="D133" s="303"/>
      <c r="E133" s="303"/>
      <c r="F133" s="303"/>
      <c r="G133" s="303"/>
      <c r="H133" s="303"/>
      <c r="I133" s="304"/>
      <c r="J133" s="136"/>
      <c r="K133" s="136"/>
      <c r="L133" s="136"/>
      <c r="M133" s="136"/>
      <c r="N133" s="136"/>
      <c r="O133" s="136"/>
      <c r="P133" s="136"/>
      <c r="Q133" s="136"/>
      <c r="R133" s="136"/>
      <c r="S133" s="136"/>
      <c r="T133" s="136"/>
      <c r="U133" s="136"/>
      <c r="V133" s="136"/>
      <c r="W133" s="136"/>
      <c r="X133" s="136"/>
      <c r="Y133" s="136"/>
      <c r="Z133" s="136"/>
      <c r="AA133" s="200"/>
      <c r="AB133" s="232"/>
      <c r="AC133" s="207" t="s">
        <v>122</v>
      </c>
      <c r="AD133" s="208"/>
      <c r="AE133" s="209">
        <f>SUM(AB135:AC139)</f>
        <v>6</v>
      </c>
      <c r="AF133" s="274" t="s">
        <v>120</v>
      </c>
      <c r="AG133" s="275"/>
    </row>
    <row r="134" spans="1:38" ht="27" customHeight="1" thickTop="1" x14ac:dyDescent="0.25">
      <c r="A134" s="133"/>
      <c r="B134" s="171" t="s">
        <v>49</v>
      </c>
      <c r="C134" s="172" t="s">
        <v>50</v>
      </c>
      <c r="D134" s="352" t="s">
        <v>51</v>
      </c>
      <c r="E134" s="352"/>
      <c r="F134" s="352"/>
      <c r="G134" s="352"/>
      <c r="H134" s="352"/>
      <c r="I134" s="173" t="s">
        <v>50</v>
      </c>
      <c r="J134" s="174"/>
      <c r="K134" s="174"/>
      <c r="L134" s="174"/>
      <c r="M134" s="174"/>
      <c r="N134" s="174"/>
      <c r="O134" s="174"/>
      <c r="P134" s="174"/>
      <c r="Q134" s="174"/>
      <c r="R134" s="174"/>
      <c r="S134" s="174"/>
      <c r="T134" s="174"/>
      <c r="U134" s="174"/>
      <c r="V134" s="174"/>
      <c r="W134" s="174"/>
      <c r="X134" s="174"/>
      <c r="Y134" s="174"/>
      <c r="Z134" s="174"/>
      <c r="AA134" s="200"/>
      <c r="AB134" s="213"/>
      <c r="AC134" s="211"/>
      <c r="AD134" s="204">
        <f>COUNTIF(C135:C139,"Non Pertinent")</f>
        <v>0</v>
      </c>
      <c r="AE134" s="212">
        <f>COUNTIF(C135:C139,"Pertinent")</f>
        <v>0</v>
      </c>
      <c r="AF134" s="213"/>
      <c r="AG134" s="214"/>
      <c r="AI134" s="276" t="s">
        <v>123</v>
      </c>
      <c r="AJ134" s="276"/>
      <c r="AK134" s="276"/>
      <c r="AL134" s="201">
        <f>+AE133+AE140</f>
        <v>6</v>
      </c>
    </row>
    <row r="135" spans="1:38" ht="61.5" customHeight="1" x14ac:dyDescent="0.25">
      <c r="A135" s="133"/>
      <c r="B135" s="163" t="s">
        <v>163</v>
      </c>
      <c r="C135" s="21"/>
      <c r="D135" s="287" t="s">
        <v>184</v>
      </c>
      <c r="E135" s="288"/>
      <c r="F135" s="288"/>
      <c r="G135" s="288"/>
      <c r="H135" s="289"/>
      <c r="I135" s="31"/>
      <c r="J135" s="142"/>
      <c r="K135" s="142"/>
      <c r="L135" s="142"/>
      <c r="M135" s="142"/>
      <c r="N135" s="142"/>
      <c r="O135" s="142"/>
      <c r="P135" s="142"/>
      <c r="Q135" s="142"/>
      <c r="R135" s="142"/>
      <c r="S135" s="142"/>
      <c r="T135" s="142"/>
      <c r="U135" s="142"/>
      <c r="V135" s="142"/>
      <c r="W135" s="142"/>
      <c r="X135" s="142"/>
      <c r="Y135" s="142"/>
      <c r="Z135" s="142"/>
      <c r="AA135" s="200"/>
      <c r="AB135" s="210">
        <f>IF(B135&lt;&gt;"",1,0)</f>
        <v>1</v>
      </c>
      <c r="AC135" s="211">
        <v>1</v>
      </c>
      <c r="AD135" s="204">
        <f>COUNTIF(I135:I139,"Pertinent")</f>
        <v>0</v>
      </c>
      <c r="AE135" s="212">
        <f>COUNTIF(I135:I139,"Non Pertinent")</f>
        <v>0</v>
      </c>
      <c r="AF135" s="213">
        <f>IF(C135="",1,0)</f>
        <v>1</v>
      </c>
      <c r="AG135" s="214">
        <f>IF(AND(D135&lt;&gt;"",I135=""),1,0)</f>
        <v>1</v>
      </c>
      <c r="AI135" s="277" t="s">
        <v>126</v>
      </c>
      <c r="AJ135" s="277"/>
      <c r="AK135" s="277"/>
      <c r="AL135" s="201">
        <f>+AL134-AL136</f>
        <v>0</v>
      </c>
    </row>
    <row r="136" spans="1:38" ht="22.15" customHeight="1" x14ac:dyDescent="0.25">
      <c r="A136" s="133"/>
      <c r="B136" s="163" t="s">
        <v>105</v>
      </c>
      <c r="C136" s="21"/>
      <c r="D136" s="287"/>
      <c r="E136" s="288"/>
      <c r="F136" s="288"/>
      <c r="G136" s="288"/>
      <c r="H136" s="289"/>
      <c r="I136" s="146"/>
      <c r="J136" s="142"/>
      <c r="K136" s="142"/>
      <c r="L136" s="142"/>
      <c r="M136" s="142"/>
      <c r="N136" s="142"/>
      <c r="O136" s="142"/>
      <c r="P136" s="142"/>
      <c r="Q136" s="142"/>
      <c r="R136" s="142"/>
      <c r="S136" s="142"/>
      <c r="T136" s="142"/>
      <c r="U136" s="142"/>
      <c r="V136" s="142"/>
      <c r="W136" s="142"/>
      <c r="X136" s="142"/>
      <c r="Y136" s="142"/>
      <c r="Z136" s="142"/>
      <c r="AA136" s="200"/>
      <c r="AB136" s="210">
        <f t="shared" ref="AB136:AB139" si="51">IF(B136&lt;&gt;"",1,0)</f>
        <v>1</v>
      </c>
      <c r="AC136" s="211"/>
      <c r="AD136" s="204"/>
      <c r="AE136" s="212"/>
      <c r="AF136" s="213">
        <f t="shared" ref="AF136:AF139" si="52">IF(C136="",1,0)</f>
        <v>1</v>
      </c>
      <c r="AG136" s="214">
        <f t="shared" ref="AG136:AG139" si="53">IF(AND(D136&lt;&gt;"",I136=""),1,0)</f>
        <v>0</v>
      </c>
      <c r="AI136" s="276" t="s">
        <v>125</v>
      </c>
      <c r="AJ136" s="276"/>
      <c r="AK136" s="276"/>
      <c r="AL136" s="201">
        <f>SUM(AF134:AG145)</f>
        <v>6</v>
      </c>
    </row>
    <row r="137" spans="1:38" ht="48" customHeight="1" x14ac:dyDescent="0.25">
      <c r="A137" s="133"/>
      <c r="B137" s="163" t="s">
        <v>106</v>
      </c>
      <c r="C137" s="21"/>
      <c r="D137" s="287"/>
      <c r="E137" s="288"/>
      <c r="F137" s="288"/>
      <c r="G137" s="288"/>
      <c r="H137" s="289"/>
      <c r="I137" s="146"/>
      <c r="J137" s="142"/>
      <c r="K137" s="142"/>
      <c r="L137" s="142"/>
      <c r="M137" s="142"/>
      <c r="N137" s="142"/>
      <c r="O137" s="142"/>
      <c r="P137" s="142"/>
      <c r="Q137" s="142"/>
      <c r="R137" s="142"/>
      <c r="S137" s="142"/>
      <c r="T137" s="142"/>
      <c r="U137" s="142"/>
      <c r="V137" s="142"/>
      <c r="W137" s="142"/>
      <c r="X137" s="142"/>
      <c r="Y137" s="142"/>
      <c r="Z137" s="142"/>
      <c r="AA137" s="200"/>
      <c r="AB137" s="210">
        <f t="shared" si="51"/>
        <v>1</v>
      </c>
      <c r="AC137" s="211"/>
      <c r="AD137" s="204"/>
      <c r="AE137" s="212"/>
      <c r="AF137" s="213">
        <f t="shared" si="52"/>
        <v>1</v>
      </c>
      <c r="AG137" s="214">
        <f t="shared" si="53"/>
        <v>0</v>
      </c>
      <c r="AI137" s="344" t="s">
        <v>124</v>
      </c>
      <c r="AJ137" s="344"/>
      <c r="AK137" s="344"/>
      <c r="AL137" s="201">
        <f>+AE140</f>
        <v>0</v>
      </c>
    </row>
    <row r="138" spans="1:38" ht="32.450000000000003" customHeight="1" x14ac:dyDescent="0.25">
      <c r="A138" s="133"/>
      <c r="B138" s="175" t="s">
        <v>90</v>
      </c>
      <c r="C138" s="21"/>
      <c r="D138" s="287"/>
      <c r="E138" s="288"/>
      <c r="F138" s="288"/>
      <c r="G138" s="288"/>
      <c r="H138" s="289"/>
      <c r="I138" s="146"/>
      <c r="J138" s="142"/>
      <c r="K138" s="142"/>
      <c r="L138" s="142"/>
      <c r="M138" s="142"/>
      <c r="N138" s="142"/>
      <c r="O138" s="142"/>
      <c r="P138" s="142"/>
      <c r="Q138" s="142"/>
      <c r="R138" s="142"/>
      <c r="S138" s="142"/>
      <c r="T138" s="142"/>
      <c r="U138" s="142"/>
      <c r="V138" s="142"/>
      <c r="W138" s="142"/>
      <c r="X138" s="142"/>
      <c r="Y138" s="142"/>
      <c r="Z138" s="142"/>
      <c r="AA138" s="200"/>
      <c r="AB138" s="210">
        <f t="shared" si="51"/>
        <v>1</v>
      </c>
      <c r="AC138" s="211"/>
      <c r="AD138" s="204"/>
      <c r="AE138" s="212"/>
      <c r="AF138" s="213">
        <f t="shared" si="52"/>
        <v>1</v>
      </c>
      <c r="AG138" s="214">
        <f t="shared" si="53"/>
        <v>0</v>
      </c>
      <c r="AH138" s="213"/>
      <c r="AJ138" s="234" t="s">
        <v>141</v>
      </c>
      <c r="AK138" s="234" t="s">
        <v>142</v>
      </c>
    </row>
    <row r="139" spans="1:38" ht="63.75" customHeight="1" x14ac:dyDescent="0.25">
      <c r="A139" s="133"/>
      <c r="B139" s="175" t="s">
        <v>164</v>
      </c>
      <c r="C139" s="21"/>
      <c r="D139" s="176"/>
      <c r="E139" s="177"/>
      <c r="F139" s="177"/>
      <c r="G139" s="177"/>
      <c r="H139" s="178"/>
      <c r="I139" s="146"/>
      <c r="J139" s="142"/>
      <c r="K139" s="142"/>
      <c r="L139" s="142"/>
      <c r="M139" s="142"/>
      <c r="N139" s="142"/>
      <c r="O139" s="142"/>
      <c r="P139" s="142"/>
      <c r="Q139" s="142"/>
      <c r="R139" s="142"/>
      <c r="S139" s="142"/>
      <c r="T139" s="142"/>
      <c r="U139" s="142"/>
      <c r="V139" s="142"/>
      <c r="W139" s="142"/>
      <c r="X139" s="142"/>
      <c r="Y139" s="142"/>
      <c r="Z139" s="142"/>
      <c r="AA139" s="200"/>
      <c r="AB139" s="210">
        <f t="shared" si="51"/>
        <v>1</v>
      </c>
      <c r="AC139" s="211"/>
      <c r="AD139" s="204"/>
      <c r="AE139" s="212"/>
      <c r="AF139" s="213">
        <f t="shared" si="52"/>
        <v>1</v>
      </c>
      <c r="AG139" s="214">
        <f t="shared" si="53"/>
        <v>0</v>
      </c>
      <c r="AH139" s="225"/>
      <c r="AI139" s="201" t="s">
        <v>52</v>
      </c>
      <c r="AJ139" s="201">
        <f>+AE134+AD141</f>
        <v>0</v>
      </c>
      <c r="AK139" s="201">
        <f>+AD135+AE142</f>
        <v>0</v>
      </c>
    </row>
    <row r="140" spans="1:38" ht="21" customHeight="1" x14ac:dyDescent="0.25">
      <c r="A140" s="133"/>
      <c r="B140" s="148" t="s">
        <v>54</v>
      </c>
      <c r="C140" s="198"/>
      <c r="D140" s="320" t="s">
        <v>54</v>
      </c>
      <c r="E140" s="321"/>
      <c r="F140" s="321"/>
      <c r="G140" s="321"/>
      <c r="H140" s="322"/>
      <c r="I140" s="26"/>
      <c r="J140" s="60"/>
      <c r="K140" s="60"/>
      <c r="L140" s="60"/>
      <c r="M140" s="60"/>
      <c r="N140" s="60"/>
      <c r="O140" s="60"/>
      <c r="P140" s="60"/>
      <c r="Q140" s="60"/>
      <c r="R140" s="60"/>
      <c r="S140" s="60"/>
      <c r="T140" s="60"/>
      <c r="U140" s="60"/>
      <c r="V140" s="60"/>
      <c r="W140" s="60"/>
      <c r="X140" s="60"/>
      <c r="Y140" s="60"/>
      <c r="Z140" s="60"/>
      <c r="AA140" s="200"/>
      <c r="AB140" s="213"/>
      <c r="AC140" s="222" t="s">
        <v>121</v>
      </c>
      <c r="AD140" s="204"/>
      <c r="AE140" s="212">
        <f>SUM(AB141:AC145)</f>
        <v>0</v>
      </c>
      <c r="AF140" s="223"/>
      <c r="AG140" s="224"/>
      <c r="AI140" s="201" t="s">
        <v>53</v>
      </c>
      <c r="AJ140" s="201">
        <f>+AD134+AE141</f>
        <v>0</v>
      </c>
      <c r="AK140" s="201">
        <f>+AE135+AD142</f>
        <v>0</v>
      </c>
    </row>
    <row r="141" spans="1:38" ht="15" customHeight="1" x14ac:dyDescent="0.25">
      <c r="A141" s="133"/>
      <c r="B141" s="38"/>
      <c r="C141" s="21"/>
      <c r="D141" s="312"/>
      <c r="E141" s="313"/>
      <c r="F141" s="313"/>
      <c r="G141" s="313"/>
      <c r="H141" s="314"/>
      <c r="I141" s="31"/>
      <c r="J141" s="142"/>
      <c r="K141" s="142"/>
      <c r="L141" s="142"/>
      <c r="M141" s="142"/>
      <c r="N141" s="142"/>
      <c r="O141" s="142"/>
      <c r="P141" s="142"/>
      <c r="Q141" s="142"/>
      <c r="R141" s="142"/>
      <c r="S141" s="142"/>
      <c r="T141" s="142"/>
      <c r="U141" s="142"/>
      <c r="V141" s="142"/>
      <c r="W141" s="142"/>
      <c r="X141" s="142"/>
      <c r="Y141" s="142"/>
      <c r="Z141" s="142"/>
      <c r="AA141" s="200"/>
      <c r="AB141" s="213">
        <f>IF(B141="",0,1)</f>
        <v>0</v>
      </c>
      <c r="AC141" s="225">
        <f>IF(D141="",0,1)</f>
        <v>0</v>
      </c>
      <c r="AD141" s="204">
        <f>COUNTIF(C141:C145,"Pertinent")</f>
        <v>0</v>
      </c>
      <c r="AE141" s="212">
        <f>COUNTIF(C141:C145,"Non Pertinent")</f>
        <v>0</v>
      </c>
      <c r="AF141" s="213">
        <f>IF(+AB141=1,IF(+C141="",1,0),0)</f>
        <v>0</v>
      </c>
      <c r="AG141" s="214">
        <f>IF(+AC141=1,IF(+I141="",1,0),0)</f>
        <v>0</v>
      </c>
    </row>
    <row r="142" spans="1:38" ht="15" customHeight="1" x14ac:dyDescent="0.25">
      <c r="A142" s="133"/>
      <c r="B142" s="38"/>
      <c r="C142" s="21"/>
      <c r="D142" s="312"/>
      <c r="E142" s="313"/>
      <c r="F142" s="313"/>
      <c r="G142" s="313"/>
      <c r="H142" s="314"/>
      <c r="I142" s="31"/>
      <c r="J142" s="142"/>
      <c r="K142" s="142"/>
      <c r="L142" s="142"/>
      <c r="M142" s="142"/>
      <c r="N142" s="142"/>
      <c r="O142" s="142"/>
      <c r="P142" s="142"/>
      <c r="Q142" s="142"/>
      <c r="R142" s="142"/>
      <c r="S142" s="142"/>
      <c r="T142" s="142"/>
      <c r="U142" s="142"/>
      <c r="V142" s="142"/>
      <c r="W142" s="142"/>
      <c r="X142" s="142"/>
      <c r="Y142" s="142"/>
      <c r="Z142" s="142"/>
      <c r="AA142" s="200"/>
      <c r="AB142" s="213">
        <f t="shared" ref="AB142:AB145" si="54">IF(B142="",0,1)</f>
        <v>0</v>
      </c>
      <c r="AC142" s="225">
        <f t="shared" ref="AC142:AC145" si="55">IF(D142="",0,1)</f>
        <v>0</v>
      </c>
      <c r="AD142" s="204">
        <f>COUNTIF(I141:I145,"Non Pertinent")</f>
        <v>0</v>
      </c>
      <c r="AE142" s="212">
        <f>COUNTIF(I141:I145,"Pertinent")</f>
        <v>0</v>
      </c>
      <c r="AF142" s="213">
        <f t="shared" ref="AF142:AF145" si="56">IF(+AB142=1,IF(+C142="",1,0),0)</f>
        <v>0</v>
      </c>
      <c r="AG142" s="214">
        <f t="shared" ref="AG142:AG145" si="57">IF(+AC142=1,IF(+I142="",1,0),0)</f>
        <v>0</v>
      </c>
    </row>
    <row r="143" spans="1:38" ht="15" customHeight="1" x14ac:dyDescent="0.25">
      <c r="A143" s="133"/>
      <c r="B143" s="38"/>
      <c r="C143" s="21"/>
      <c r="D143" s="312"/>
      <c r="E143" s="313"/>
      <c r="F143" s="313"/>
      <c r="G143" s="313"/>
      <c r="H143" s="314"/>
      <c r="I143" s="31"/>
      <c r="J143" s="142"/>
      <c r="K143" s="142"/>
      <c r="L143" s="142"/>
      <c r="M143" s="142"/>
      <c r="N143" s="142"/>
      <c r="O143" s="142"/>
      <c r="P143" s="142"/>
      <c r="Q143" s="142"/>
      <c r="R143" s="142"/>
      <c r="S143" s="142"/>
      <c r="T143" s="142"/>
      <c r="U143" s="142"/>
      <c r="V143" s="142"/>
      <c r="W143" s="142"/>
      <c r="X143" s="142"/>
      <c r="Y143" s="142"/>
      <c r="Z143" s="142"/>
      <c r="AA143" s="200"/>
      <c r="AB143" s="213">
        <f t="shared" si="54"/>
        <v>0</v>
      </c>
      <c r="AC143" s="225">
        <f t="shared" si="55"/>
        <v>0</v>
      </c>
      <c r="AD143" s="204"/>
      <c r="AE143" s="204"/>
      <c r="AF143" s="213">
        <f t="shared" si="56"/>
        <v>0</v>
      </c>
      <c r="AG143" s="214">
        <f t="shared" si="57"/>
        <v>0</v>
      </c>
    </row>
    <row r="144" spans="1:38" ht="15" customHeight="1" x14ac:dyDescent="0.25">
      <c r="A144" s="133"/>
      <c r="B144" s="38"/>
      <c r="C144" s="21"/>
      <c r="D144" s="312"/>
      <c r="E144" s="313"/>
      <c r="F144" s="313"/>
      <c r="G144" s="313"/>
      <c r="H144" s="314"/>
      <c r="I144" s="31"/>
      <c r="J144" s="142"/>
      <c r="K144" s="142"/>
      <c r="L144" s="142"/>
      <c r="M144" s="142"/>
      <c r="N144" s="142"/>
      <c r="O144" s="142"/>
      <c r="P144" s="142"/>
      <c r="Q144" s="142"/>
      <c r="R144" s="142"/>
      <c r="S144" s="142"/>
      <c r="T144" s="142"/>
      <c r="U144" s="142"/>
      <c r="V144" s="142"/>
      <c r="W144" s="142"/>
      <c r="X144" s="142"/>
      <c r="Y144" s="142"/>
      <c r="Z144" s="142"/>
      <c r="AA144" s="200"/>
      <c r="AB144" s="213">
        <f t="shared" si="54"/>
        <v>0</v>
      </c>
      <c r="AC144" s="225">
        <f t="shared" si="55"/>
        <v>0</v>
      </c>
      <c r="AD144" s="204"/>
      <c r="AE144" s="204"/>
      <c r="AF144" s="213">
        <f t="shared" si="56"/>
        <v>0</v>
      </c>
      <c r="AG144" s="214">
        <f t="shared" si="57"/>
        <v>0</v>
      </c>
    </row>
    <row r="145" spans="1:40" ht="15" customHeight="1" thickBot="1" x14ac:dyDescent="0.3">
      <c r="A145" s="133"/>
      <c r="B145" s="38"/>
      <c r="C145" s="21"/>
      <c r="D145" s="312"/>
      <c r="E145" s="313"/>
      <c r="F145" s="313"/>
      <c r="G145" s="313"/>
      <c r="H145" s="314"/>
      <c r="I145" s="31"/>
      <c r="J145" s="142"/>
      <c r="K145" s="142"/>
      <c r="L145" s="142"/>
      <c r="M145" s="142"/>
      <c r="N145" s="142"/>
      <c r="O145" s="142"/>
      <c r="P145" s="142"/>
      <c r="Q145" s="142"/>
      <c r="R145" s="142"/>
      <c r="S145" s="142"/>
      <c r="T145" s="142"/>
      <c r="U145" s="142"/>
      <c r="V145" s="142"/>
      <c r="W145" s="142"/>
      <c r="X145" s="142"/>
      <c r="Y145" s="142"/>
      <c r="Z145" s="142"/>
      <c r="AA145" s="200"/>
      <c r="AB145" s="226">
        <f t="shared" si="54"/>
        <v>0</v>
      </c>
      <c r="AC145" s="227">
        <f t="shared" si="55"/>
        <v>0</v>
      </c>
      <c r="AD145" s="227"/>
      <c r="AE145" s="227"/>
      <c r="AF145" s="226">
        <f t="shared" si="56"/>
        <v>0</v>
      </c>
      <c r="AG145" s="228">
        <f t="shared" si="57"/>
        <v>0</v>
      </c>
    </row>
    <row r="146" spans="1:40" ht="41.25" customHeight="1" thickTop="1" thickBot="1" x14ac:dyDescent="0.3">
      <c r="A146" s="133"/>
      <c r="B146" s="302" t="s">
        <v>98</v>
      </c>
      <c r="C146" s="303"/>
      <c r="D146" s="303"/>
      <c r="E146" s="303"/>
      <c r="F146" s="303"/>
      <c r="G146" s="303"/>
      <c r="H146" s="303"/>
      <c r="I146" s="304"/>
      <c r="J146" s="136"/>
      <c r="K146" s="136"/>
      <c r="L146" s="136"/>
      <c r="M146" s="136"/>
      <c r="N146" s="136"/>
      <c r="O146" s="136"/>
      <c r="P146" s="136"/>
      <c r="Q146" s="136"/>
      <c r="R146" s="136"/>
      <c r="S146" s="136"/>
      <c r="T146" s="136"/>
      <c r="U146" s="136"/>
      <c r="V146" s="136"/>
      <c r="W146" s="136"/>
      <c r="X146" s="136"/>
      <c r="Y146" s="136"/>
      <c r="Z146" s="136"/>
      <c r="AA146" s="200"/>
      <c r="AB146" s="200"/>
      <c r="AC146" s="205"/>
      <c r="AD146" s="205"/>
    </row>
    <row r="147" spans="1:40" ht="39.75" customHeight="1" thickTop="1" x14ac:dyDescent="0.25">
      <c r="A147" s="133"/>
      <c r="B147" s="151" t="s">
        <v>55</v>
      </c>
      <c r="C147" s="152" t="s">
        <v>56</v>
      </c>
      <c r="D147" s="315" t="s">
        <v>57</v>
      </c>
      <c r="E147" s="315"/>
      <c r="F147" s="315"/>
      <c r="G147" s="315"/>
      <c r="H147" s="315"/>
      <c r="I147" s="316"/>
      <c r="J147" s="153"/>
      <c r="K147" s="153"/>
      <c r="L147" s="153"/>
      <c r="M147" s="153"/>
      <c r="N147" s="153"/>
      <c r="O147" s="153"/>
      <c r="P147" s="153"/>
      <c r="Q147" s="153"/>
      <c r="R147" s="153"/>
      <c r="S147" s="153"/>
      <c r="T147" s="153"/>
      <c r="U147" s="153"/>
      <c r="V147" s="153"/>
      <c r="W147" s="153"/>
      <c r="X147" s="153"/>
      <c r="Y147" s="153"/>
      <c r="Z147" s="153"/>
      <c r="AA147" s="200"/>
      <c r="AC147" s="201" t="s">
        <v>58</v>
      </c>
      <c r="AD147" s="201" t="s">
        <v>59</v>
      </c>
      <c r="AE147" s="201" t="s">
        <v>60</v>
      </c>
      <c r="AF147" s="201" t="s">
        <v>61</v>
      </c>
      <c r="AG147" s="201" t="s">
        <v>62</v>
      </c>
      <c r="AH147" s="201" t="s">
        <v>63</v>
      </c>
      <c r="AK147" s="201" t="s">
        <v>59</v>
      </c>
      <c r="AL147" s="201" t="s">
        <v>60</v>
      </c>
      <c r="AM147" s="201" t="s">
        <v>61</v>
      </c>
      <c r="AN147" s="201" t="s">
        <v>62</v>
      </c>
    </row>
    <row r="148" spans="1:40" ht="15" customHeight="1" x14ac:dyDescent="0.25">
      <c r="A148" s="133"/>
      <c r="B148" s="195"/>
      <c r="C148" s="25"/>
      <c r="D148" s="290"/>
      <c r="E148" s="291"/>
      <c r="F148" s="291"/>
      <c r="G148" s="291"/>
      <c r="H148" s="291"/>
      <c r="I148" s="292"/>
      <c r="J148" s="154"/>
      <c r="K148" s="154"/>
      <c r="L148" s="154"/>
      <c r="M148" s="154"/>
      <c r="N148" s="154"/>
      <c r="O148" s="154"/>
      <c r="P148" s="154"/>
      <c r="Q148" s="154"/>
      <c r="R148" s="154"/>
      <c r="S148" s="154"/>
      <c r="T148" s="154"/>
      <c r="U148" s="154"/>
      <c r="V148" s="154"/>
      <c r="W148" s="154"/>
      <c r="X148" s="154"/>
      <c r="Y148" s="154"/>
      <c r="Z148" s="154"/>
      <c r="AA148" s="200"/>
      <c r="AC148" s="201">
        <f>IF(B148="",0,1)</f>
        <v>0</v>
      </c>
      <c r="AD148" s="201">
        <f>IF(AC148=1,IF(C148="faible",1,0),0)</f>
        <v>0</v>
      </c>
      <c r="AE148" s="201">
        <f>IF(AC148=1,IF(C148="standard",1,0),0)</f>
        <v>0</v>
      </c>
      <c r="AF148" s="201">
        <f>IF(AC148=1,IF(C148="Elevé",1,0),0)</f>
        <v>0</v>
      </c>
      <c r="AG148" s="201">
        <f>IF(AC148=1,IF(C148="",1,0),0)</f>
        <v>0</v>
      </c>
      <c r="AH148" s="203">
        <f>IF(AND(C148&lt;&gt;"",D148=""),1,0)</f>
        <v>0</v>
      </c>
      <c r="AK148" s="201">
        <f>SUM(AD148:AD166)</f>
        <v>0</v>
      </c>
      <c r="AL148" s="201">
        <f t="shared" ref="AL148:AN148" si="58">SUM(AE148:AE166)</f>
        <v>0</v>
      </c>
      <c r="AM148" s="201">
        <f t="shared" si="58"/>
        <v>0</v>
      </c>
      <c r="AN148" s="201">
        <f t="shared" si="58"/>
        <v>0</v>
      </c>
    </row>
    <row r="149" spans="1:40" ht="15" customHeight="1" x14ac:dyDescent="0.25">
      <c r="A149" s="133"/>
      <c r="B149" s="195"/>
      <c r="C149" s="25"/>
      <c r="D149" s="290"/>
      <c r="E149" s="291"/>
      <c r="F149" s="291"/>
      <c r="G149" s="291"/>
      <c r="H149" s="291"/>
      <c r="I149" s="292"/>
      <c r="J149" s="154"/>
      <c r="K149" s="154"/>
      <c r="L149" s="154"/>
      <c r="M149" s="154"/>
      <c r="N149" s="154"/>
      <c r="O149" s="154"/>
      <c r="P149" s="154"/>
      <c r="Q149" s="154"/>
      <c r="R149" s="154"/>
      <c r="S149" s="154"/>
      <c r="T149" s="154"/>
      <c r="U149" s="154"/>
      <c r="V149" s="154"/>
      <c r="W149" s="154"/>
      <c r="X149" s="154"/>
      <c r="Y149" s="154"/>
      <c r="Z149" s="154"/>
      <c r="AA149" s="200"/>
      <c r="AC149" s="201">
        <f t="shared" ref="AC149:AC166" si="59">IF(B149="",0,1)</f>
        <v>0</v>
      </c>
      <c r="AD149" s="201">
        <f t="shared" ref="AD149:AD166" si="60">IF(AC149=1,IF(C149="faible",1,0),0)</f>
        <v>0</v>
      </c>
      <c r="AE149" s="201">
        <f t="shared" ref="AE149:AE166" si="61">IF(AC149=1,IF(C149="standard",1,0),0)</f>
        <v>0</v>
      </c>
      <c r="AF149" s="201">
        <f t="shared" ref="AF149:AF166" si="62">IF(AC149=1,IF(C149="Elevé",1,0),0)</f>
        <v>0</v>
      </c>
      <c r="AG149" s="201">
        <f t="shared" ref="AG149:AG166" si="63">IF(AC149=1,IF(C149="",1,0),0)</f>
        <v>0</v>
      </c>
      <c r="AH149" s="203">
        <f t="shared" ref="AH149:AH166" si="64">IF(AND(C149&lt;&gt;"",D149=""),1,0)</f>
        <v>0</v>
      </c>
    </row>
    <row r="150" spans="1:40" ht="15" customHeight="1" x14ac:dyDescent="0.25">
      <c r="A150" s="133"/>
      <c r="B150" s="45"/>
      <c r="C150" s="25"/>
      <c r="D150" s="293"/>
      <c r="E150" s="294"/>
      <c r="F150" s="294"/>
      <c r="G150" s="294"/>
      <c r="H150" s="294"/>
      <c r="I150" s="295"/>
      <c r="J150" s="154"/>
      <c r="K150" s="154"/>
      <c r="L150" s="154"/>
      <c r="M150" s="154"/>
      <c r="N150" s="154"/>
      <c r="O150" s="154"/>
      <c r="P150" s="154"/>
      <c r="Q150" s="154"/>
      <c r="R150" s="154"/>
      <c r="S150" s="154"/>
      <c r="T150" s="154"/>
      <c r="U150" s="154"/>
      <c r="V150" s="154"/>
      <c r="W150" s="154"/>
      <c r="X150" s="154"/>
      <c r="Y150" s="154"/>
      <c r="Z150" s="154"/>
      <c r="AA150" s="200"/>
      <c r="AC150" s="201">
        <f t="shared" si="59"/>
        <v>0</v>
      </c>
      <c r="AD150" s="201">
        <f t="shared" si="60"/>
        <v>0</v>
      </c>
      <c r="AE150" s="201">
        <f t="shared" si="61"/>
        <v>0</v>
      </c>
      <c r="AF150" s="201">
        <f t="shared" si="62"/>
        <v>0</v>
      </c>
      <c r="AG150" s="201">
        <f t="shared" si="63"/>
        <v>0</v>
      </c>
      <c r="AH150" s="203">
        <f t="shared" si="64"/>
        <v>0</v>
      </c>
    </row>
    <row r="151" spans="1:40" ht="15" customHeight="1" x14ac:dyDescent="0.25">
      <c r="A151" s="133"/>
      <c r="B151" s="45"/>
      <c r="C151" s="25"/>
      <c r="D151" s="293"/>
      <c r="E151" s="294"/>
      <c r="F151" s="294"/>
      <c r="G151" s="294"/>
      <c r="H151" s="294"/>
      <c r="I151" s="295"/>
      <c r="J151" s="154"/>
      <c r="K151" s="154"/>
      <c r="L151" s="154"/>
      <c r="M151" s="154"/>
      <c r="N151" s="154"/>
      <c r="O151" s="154"/>
      <c r="P151" s="154"/>
      <c r="Q151" s="154"/>
      <c r="R151" s="154"/>
      <c r="S151" s="154"/>
      <c r="T151" s="154"/>
      <c r="U151" s="154"/>
      <c r="V151" s="154"/>
      <c r="W151" s="154"/>
      <c r="X151" s="154"/>
      <c r="Y151" s="154"/>
      <c r="Z151" s="154"/>
      <c r="AA151" s="200"/>
      <c r="AC151" s="201">
        <f t="shared" si="59"/>
        <v>0</v>
      </c>
      <c r="AD151" s="201">
        <f t="shared" si="60"/>
        <v>0</v>
      </c>
      <c r="AE151" s="201">
        <f t="shared" si="61"/>
        <v>0</v>
      </c>
      <c r="AF151" s="201">
        <f t="shared" si="62"/>
        <v>0</v>
      </c>
      <c r="AG151" s="201">
        <f t="shared" si="63"/>
        <v>0</v>
      </c>
      <c r="AH151" s="203">
        <f t="shared" si="64"/>
        <v>0</v>
      </c>
    </row>
    <row r="152" spans="1:40" ht="15" customHeight="1" x14ac:dyDescent="0.25">
      <c r="A152" s="133"/>
      <c r="B152" s="45"/>
      <c r="C152" s="25"/>
      <c r="D152" s="293"/>
      <c r="E152" s="294"/>
      <c r="F152" s="294"/>
      <c r="G152" s="294"/>
      <c r="H152" s="294"/>
      <c r="I152" s="295"/>
      <c r="J152" s="154"/>
      <c r="K152" s="154"/>
      <c r="L152" s="154"/>
      <c r="M152" s="154"/>
      <c r="N152" s="154"/>
      <c r="O152" s="154"/>
      <c r="P152" s="154"/>
      <c r="Q152" s="154"/>
      <c r="R152" s="154"/>
      <c r="S152" s="154"/>
      <c r="T152" s="154"/>
      <c r="U152" s="154"/>
      <c r="V152" s="154"/>
      <c r="W152" s="154"/>
      <c r="X152" s="154"/>
      <c r="Y152" s="154"/>
      <c r="Z152" s="154"/>
      <c r="AA152" s="200"/>
      <c r="AC152" s="201">
        <f t="shared" si="59"/>
        <v>0</v>
      </c>
      <c r="AD152" s="201">
        <f t="shared" si="60"/>
        <v>0</v>
      </c>
      <c r="AE152" s="201">
        <f t="shared" si="61"/>
        <v>0</v>
      </c>
      <c r="AF152" s="201">
        <f t="shared" si="62"/>
        <v>0</v>
      </c>
      <c r="AG152" s="201">
        <f t="shared" si="63"/>
        <v>0</v>
      </c>
      <c r="AH152" s="203">
        <f t="shared" si="64"/>
        <v>0</v>
      </c>
    </row>
    <row r="153" spans="1:40" ht="15" customHeight="1" x14ac:dyDescent="0.25">
      <c r="A153" s="133"/>
      <c r="B153" s="45"/>
      <c r="C153" s="25"/>
      <c r="D153" s="293"/>
      <c r="E153" s="294"/>
      <c r="F153" s="294"/>
      <c r="G153" s="294"/>
      <c r="H153" s="294"/>
      <c r="I153" s="295"/>
      <c r="J153" s="154"/>
      <c r="K153" s="154"/>
      <c r="L153" s="154"/>
      <c r="M153" s="154"/>
      <c r="N153" s="154"/>
      <c r="O153" s="154"/>
      <c r="P153" s="154"/>
      <c r="Q153" s="154"/>
      <c r="R153" s="154"/>
      <c r="S153" s="154"/>
      <c r="T153" s="154"/>
      <c r="U153" s="154"/>
      <c r="V153" s="154"/>
      <c r="W153" s="154"/>
      <c r="X153" s="154"/>
      <c r="Y153" s="154"/>
      <c r="Z153" s="154"/>
      <c r="AA153" s="200"/>
      <c r="AC153" s="201">
        <f t="shared" si="59"/>
        <v>0</v>
      </c>
      <c r="AD153" s="201">
        <f t="shared" si="60"/>
        <v>0</v>
      </c>
      <c r="AE153" s="201">
        <f t="shared" si="61"/>
        <v>0</v>
      </c>
      <c r="AF153" s="201">
        <f t="shared" si="62"/>
        <v>0</v>
      </c>
      <c r="AG153" s="201">
        <f t="shared" si="63"/>
        <v>0</v>
      </c>
      <c r="AH153" s="203">
        <f t="shared" si="64"/>
        <v>0</v>
      </c>
    </row>
    <row r="154" spans="1:40" ht="15" customHeight="1" x14ac:dyDescent="0.25">
      <c r="A154" s="133"/>
      <c r="B154" s="45"/>
      <c r="C154" s="25"/>
      <c r="D154" s="293"/>
      <c r="E154" s="294"/>
      <c r="F154" s="294"/>
      <c r="G154" s="294"/>
      <c r="H154" s="294"/>
      <c r="I154" s="295"/>
      <c r="J154" s="154"/>
      <c r="K154" s="154"/>
      <c r="L154" s="154"/>
      <c r="M154" s="154"/>
      <c r="N154" s="154"/>
      <c r="O154" s="154"/>
      <c r="P154" s="154"/>
      <c r="Q154" s="154"/>
      <c r="R154" s="154"/>
      <c r="S154" s="154"/>
      <c r="T154" s="154"/>
      <c r="U154" s="154"/>
      <c r="V154" s="154"/>
      <c r="W154" s="154"/>
      <c r="X154" s="154"/>
      <c r="Y154" s="154"/>
      <c r="Z154" s="154"/>
      <c r="AA154" s="200"/>
      <c r="AC154" s="201">
        <f t="shared" si="59"/>
        <v>0</v>
      </c>
      <c r="AD154" s="201">
        <f t="shared" si="60"/>
        <v>0</v>
      </c>
      <c r="AE154" s="201">
        <f t="shared" si="61"/>
        <v>0</v>
      </c>
      <c r="AF154" s="201">
        <f t="shared" si="62"/>
        <v>0</v>
      </c>
      <c r="AG154" s="201">
        <f t="shared" si="63"/>
        <v>0</v>
      </c>
      <c r="AH154" s="203">
        <f t="shared" si="64"/>
        <v>0</v>
      </c>
    </row>
    <row r="155" spans="1:40" ht="15" customHeight="1" x14ac:dyDescent="0.25">
      <c r="A155" s="133"/>
      <c r="B155" s="45"/>
      <c r="C155" s="25"/>
      <c r="D155" s="293"/>
      <c r="E155" s="294"/>
      <c r="F155" s="294"/>
      <c r="G155" s="294"/>
      <c r="H155" s="294"/>
      <c r="I155" s="295"/>
      <c r="J155" s="154"/>
      <c r="K155" s="154"/>
      <c r="L155" s="154"/>
      <c r="M155" s="154"/>
      <c r="N155" s="154"/>
      <c r="O155" s="154"/>
      <c r="P155" s="154"/>
      <c r="Q155" s="154"/>
      <c r="R155" s="154"/>
      <c r="S155" s="154"/>
      <c r="T155" s="154"/>
      <c r="U155" s="154"/>
      <c r="V155" s="154"/>
      <c r="W155" s="154"/>
      <c r="X155" s="154"/>
      <c r="Y155" s="154"/>
      <c r="Z155" s="154"/>
      <c r="AA155" s="200"/>
      <c r="AC155" s="201">
        <f t="shared" si="59"/>
        <v>0</v>
      </c>
      <c r="AD155" s="201">
        <f t="shared" si="60"/>
        <v>0</v>
      </c>
      <c r="AE155" s="201">
        <f t="shared" si="61"/>
        <v>0</v>
      </c>
      <c r="AF155" s="201">
        <f t="shared" si="62"/>
        <v>0</v>
      </c>
      <c r="AG155" s="201">
        <f t="shared" si="63"/>
        <v>0</v>
      </c>
      <c r="AH155" s="203">
        <f t="shared" si="64"/>
        <v>0</v>
      </c>
    </row>
    <row r="156" spans="1:40" ht="15" customHeight="1" x14ac:dyDescent="0.25">
      <c r="A156" s="133"/>
      <c r="B156" s="45"/>
      <c r="C156" s="25"/>
      <c r="D156" s="293"/>
      <c r="E156" s="294"/>
      <c r="F156" s="294"/>
      <c r="G156" s="294"/>
      <c r="H156" s="294"/>
      <c r="I156" s="295"/>
      <c r="J156" s="154"/>
      <c r="K156" s="154"/>
      <c r="L156" s="154"/>
      <c r="M156" s="154"/>
      <c r="N156" s="154"/>
      <c r="O156" s="154"/>
      <c r="P156" s="154"/>
      <c r="Q156" s="154"/>
      <c r="R156" s="154"/>
      <c r="S156" s="154"/>
      <c r="T156" s="154"/>
      <c r="U156" s="154"/>
      <c r="V156" s="154"/>
      <c r="W156" s="154"/>
      <c r="X156" s="154"/>
      <c r="Y156" s="154"/>
      <c r="Z156" s="154"/>
      <c r="AA156" s="200"/>
      <c r="AC156" s="201">
        <f t="shared" si="59"/>
        <v>0</v>
      </c>
      <c r="AD156" s="201">
        <f t="shared" si="60"/>
        <v>0</v>
      </c>
      <c r="AE156" s="201">
        <f t="shared" si="61"/>
        <v>0</v>
      </c>
      <c r="AF156" s="201">
        <f t="shared" si="62"/>
        <v>0</v>
      </c>
      <c r="AG156" s="201">
        <f t="shared" si="63"/>
        <v>0</v>
      </c>
      <c r="AH156" s="203">
        <f t="shared" si="64"/>
        <v>0</v>
      </c>
    </row>
    <row r="157" spans="1:40" ht="15" customHeight="1" x14ac:dyDescent="0.25">
      <c r="A157" s="133"/>
      <c r="B157" s="45"/>
      <c r="C157" s="25"/>
      <c r="D157" s="293"/>
      <c r="E157" s="294"/>
      <c r="F157" s="294"/>
      <c r="G157" s="294"/>
      <c r="H157" s="294"/>
      <c r="I157" s="295"/>
      <c r="J157" s="154"/>
      <c r="K157" s="154"/>
      <c r="L157" s="154"/>
      <c r="M157" s="154"/>
      <c r="N157" s="154"/>
      <c r="O157" s="154"/>
      <c r="P157" s="154"/>
      <c r="Q157" s="154"/>
      <c r="R157" s="154"/>
      <c r="S157" s="154"/>
      <c r="T157" s="154"/>
      <c r="U157" s="154"/>
      <c r="V157" s="154"/>
      <c r="W157" s="154"/>
      <c r="X157" s="154"/>
      <c r="Y157" s="154"/>
      <c r="Z157" s="154"/>
      <c r="AA157" s="200"/>
      <c r="AC157" s="201">
        <f t="shared" si="59"/>
        <v>0</v>
      </c>
      <c r="AD157" s="201">
        <f t="shared" si="60"/>
        <v>0</v>
      </c>
      <c r="AE157" s="201">
        <f t="shared" si="61"/>
        <v>0</v>
      </c>
      <c r="AF157" s="201">
        <f t="shared" si="62"/>
        <v>0</v>
      </c>
      <c r="AG157" s="201">
        <f t="shared" si="63"/>
        <v>0</v>
      </c>
      <c r="AH157" s="203">
        <f t="shared" si="64"/>
        <v>0</v>
      </c>
    </row>
    <row r="158" spans="1:40" ht="15" customHeight="1" x14ac:dyDescent="0.25">
      <c r="A158" s="133"/>
      <c r="B158" s="45"/>
      <c r="C158" s="25"/>
      <c r="D158" s="293"/>
      <c r="E158" s="294"/>
      <c r="F158" s="294"/>
      <c r="G158" s="294"/>
      <c r="H158" s="294"/>
      <c r="I158" s="295"/>
      <c r="J158" s="154"/>
      <c r="K158" s="154"/>
      <c r="L158" s="154"/>
      <c r="M158" s="154"/>
      <c r="N158" s="154"/>
      <c r="O158" s="154"/>
      <c r="P158" s="154"/>
      <c r="Q158" s="154"/>
      <c r="R158" s="154"/>
      <c r="S158" s="154"/>
      <c r="T158" s="154"/>
      <c r="U158" s="154"/>
      <c r="V158" s="154"/>
      <c r="W158" s="154"/>
      <c r="X158" s="154"/>
      <c r="Y158" s="154"/>
      <c r="Z158" s="154"/>
      <c r="AA158" s="200"/>
      <c r="AC158" s="201">
        <f t="shared" si="59"/>
        <v>0</v>
      </c>
      <c r="AD158" s="201">
        <f t="shared" si="60"/>
        <v>0</v>
      </c>
      <c r="AE158" s="201">
        <f t="shared" si="61"/>
        <v>0</v>
      </c>
      <c r="AF158" s="201">
        <f t="shared" si="62"/>
        <v>0</v>
      </c>
      <c r="AG158" s="201">
        <f t="shared" si="63"/>
        <v>0</v>
      </c>
      <c r="AH158" s="203">
        <f t="shared" si="64"/>
        <v>0</v>
      </c>
    </row>
    <row r="159" spans="1:40" ht="15" customHeight="1" x14ac:dyDescent="0.25">
      <c r="A159" s="133"/>
      <c r="B159" s="45"/>
      <c r="C159" s="25"/>
      <c r="D159" s="293"/>
      <c r="E159" s="294"/>
      <c r="F159" s="294"/>
      <c r="G159" s="294"/>
      <c r="H159" s="294"/>
      <c r="I159" s="295"/>
      <c r="J159" s="154"/>
      <c r="K159" s="154"/>
      <c r="L159" s="154"/>
      <c r="M159" s="154"/>
      <c r="N159" s="154"/>
      <c r="O159" s="154"/>
      <c r="P159" s="154"/>
      <c r="Q159" s="154"/>
      <c r="R159" s="154"/>
      <c r="S159" s="154"/>
      <c r="T159" s="154"/>
      <c r="U159" s="154"/>
      <c r="V159" s="154"/>
      <c r="W159" s="154"/>
      <c r="X159" s="154"/>
      <c r="Y159" s="154"/>
      <c r="Z159" s="154"/>
      <c r="AA159" s="200"/>
      <c r="AC159" s="201">
        <f t="shared" si="59"/>
        <v>0</v>
      </c>
      <c r="AD159" s="201">
        <f t="shared" si="60"/>
        <v>0</v>
      </c>
      <c r="AE159" s="201">
        <f t="shared" si="61"/>
        <v>0</v>
      </c>
      <c r="AF159" s="201">
        <f t="shared" si="62"/>
        <v>0</v>
      </c>
      <c r="AG159" s="201">
        <f t="shared" si="63"/>
        <v>0</v>
      </c>
      <c r="AH159" s="203">
        <f t="shared" si="64"/>
        <v>0</v>
      </c>
    </row>
    <row r="160" spans="1:40" ht="15" customHeight="1" x14ac:dyDescent="0.25">
      <c r="A160" s="133"/>
      <c r="B160" s="45"/>
      <c r="C160" s="25"/>
      <c r="D160" s="293"/>
      <c r="E160" s="294"/>
      <c r="F160" s="294"/>
      <c r="G160" s="294"/>
      <c r="H160" s="294"/>
      <c r="I160" s="295"/>
      <c r="J160" s="154"/>
      <c r="K160" s="154"/>
      <c r="L160" s="154"/>
      <c r="M160" s="154"/>
      <c r="N160" s="154"/>
      <c r="O160" s="154"/>
      <c r="P160" s="154"/>
      <c r="Q160" s="154"/>
      <c r="R160" s="154"/>
      <c r="S160" s="154"/>
      <c r="T160" s="154"/>
      <c r="U160" s="154"/>
      <c r="V160" s="154"/>
      <c r="W160" s="154"/>
      <c r="X160" s="154"/>
      <c r="Y160" s="154"/>
      <c r="Z160" s="154"/>
      <c r="AA160" s="200"/>
      <c r="AC160" s="201">
        <f t="shared" si="59"/>
        <v>0</v>
      </c>
      <c r="AD160" s="201">
        <f t="shared" si="60"/>
        <v>0</v>
      </c>
      <c r="AE160" s="201">
        <f t="shared" si="61"/>
        <v>0</v>
      </c>
      <c r="AF160" s="201">
        <f t="shared" si="62"/>
        <v>0</v>
      </c>
      <c r="AG160" s="201">
        <f t="shared" si="63"/>
        <v>0</v>
      </c>
      <c r="AH160" s="203">
        <f t="shared" si="64"/>
        <v>0</v>
      </c>
    </row>
    <row r="161" spans="1:59" ht="15" customHeight="1" x14ac:dyDescent="0.25">
      <c r="A161" s="133"/>
      <c r="B161" s="45"/>
      <c r="C161" s="25"/>
      <c r="D161" s="293"/>
      <c r="E161" s="294"/>
      <c r="F161" s="294"/>
      <c r="G161" s="294"/>
      <c r="H161" s="294"/>
      <c r="I161" s="295"/>
      <c r="J161" s="154"/>
      <c r="K161" s="154"/>
      <c r="L161" s="154"/>
      <c r="M161" s="154"/>
      <c r="N161" s="154"/>
      <c r="O161" s="154"/>
      <c r="P161" s="154"/>
      <c r="Q161" s="154"/>
      <c r="R161" s="154"/>
      <c r="S161" s="154"/>
      <c r="T161" s="154"/>
      <c r="U161" s="154"/>
      <c r="V161" s="154"/>
      <c r="W161" s="154"/>
      <c r="X161" s="154"/>
      <c r="Y161" s="154"/>
      <c r="Z161" s="154"/>
      <c r="AA161" s="200"/>
      <c r="AC161" s="201">
        <f t="shared" si="59"/>
        <v>0</v>
      </c>
      <c r="AD161" s="201">
        <f t="shared" si="60"/>
        <v>0</v>
      </c>
      <c r="AE161" s="201">
        <f t="shared" si="61"/>
        <v>0</v>
      </c>
      <c r="AF161" s="201">
        <f t="shared" si="62"/>
        <v>0</v>
      </c>
      <c r="AG161" s="201">
        <f t="shared" si="63"/>
        <v>0</v>
      </c>
      <c r="AH161" s="203">
        <f t="shared" si="64"/>
        <v>0</v>
      </c>
    </row>
    <row r="162" spans="1:59" ht="15" customHeight="1" x14ac:dyDescent="0.25">
      <c r="A162" s="133"/>
      <c r="B162" s="45"/>
      <c r="C162" s="25"/>
      <c r="D162" s="293"/>
      <c r="E162" s="294"/>
      <c r="F162" s="294"/>
      <c r="G162" s="294"/>
      <c r="H162" s="294"/>
      <c r="I162" s="295"/>
      <c r="J162" s="154"/>
      <c r="K162" s="154"/>
      <c r="L162" s="154"/>
      <c r="M162" s="154"/>
      <c r="N162" s="154"/>
      <c r="O162" s="154"/>
      <c r="P162" s="154"/>
      <c r="Q162" s="154"/>
      <c r="R162" s="154"/>
      <c r="S162" s="154"/>
      <c r="T162" s="154"/>
      <c r="U162" s="154"/>
      <c r="V162" s="154"/>
      <c r="W162" s="154"/>
      <c r="X162" s="154"/>
      <c r="Y162" s="154"/>
      <c r="Z162" s="154"/>
      <c r="AA162" s="200"/>
      <c r="AC162" s="201">
        <f t="shared" si="59"/>
        <v>0</v>
      </c>
      <c r="AD162" s="201">
        <f t="shared" si="60"/>
        <v>0</v>
      </c>
      <c r="AE162" s="201">
        <f t="shared" si="61"/>
        <v>0</v>
      </c>
      <c r="AF162" s="201">
        <f t="shared" si="62"/>
        <v>0</v>
      </c>
      <c r="AG162" s="201">
        <f t="shared" si="63"/>
        <v>0</v>
      </c>
      <c r="AH162" s="203">
        <f t="shared" si="64"/>
        <v>0</v>
      </c>
    </row>
    <row r="163" spans="1:59" ht="15" customHeight="1" x14ac:dyDescent="0.25">
      <c r="A163" s="133"/>
      <c r="B163" s="45"/>
      <c r="C163" s="25"/>
      <c r="D163" s="293"/>
      <c r="E163" s="294"/>
      <c r="F163" s="294"/>
      <c r="G163" s="294"/>
      <c r="H163" s="294"/>
      <c r="I163" s="295"/>
      <c r="J163" s="154"/>
      <c r="K163" s="154"/>
      <c r="L163" s="154"/>
      <c r="M163" s="154"/>
      <c r="N163" s="154"/>
      <c r="O163" s="154"/>
      <c r="P163" s="154"/>
      <c r="Q163" s="154"/>
      <c r="R163" s="154"/>
      <c r="S163" s="154"/>
      <c r="T163" s="154"/>
      <c r="U163" s="154"/>
      <c r="V163" s="154"/>
      <c r="W163" s="154"/>
      <c r="X163" s="154"/>
      <c r="Y163" s="154"/>
      <c r="Z163" s="154"/>
      <c r="AA163" s="200"/>
      <c r="AC163" s="201">
        <f t="shared" si="59"/>
        <v>0</v>
      </c>
      <c r="AD163" s="201">
        <f t="shared" si="60"/>
        <v>0</v>
      </c>
      <c r="AE163" s="201">
        <f t="shared" si="61"/>
        <v>0</v>
      </c>
      <c r="AF163" s="201">
        <f t="shared" si="62"/>
        <v>0</v>
      </c>
      <c r="AG163" s="201">
        <f t="shared" si="63"/>
        <v>0</v>
      </c>
      <c r="AH163" s="203">
        <f t="shared" si="64"/>
        <v>0</v>
      </c>
    </row>
    <row r="164" spans="1:59" ht="15" customHeight="1" x14ac:dyDescent="0.25">
      <c r="A164" s="133"/>
      <c r="B164" s="45"/>
      <c r="C164" s="25"/>
      <c r="D164" s="293"/>
      <c r="E164" s="294"/>
      <c r="F164" s="294"/>
      <c r="G164" s="294"/>
      <c r="H164" s="294"/>
      <c r="I164" s="295"/>
      <c r="J164" s="154"/>
      <c r="K164" s="154"/>
      <c r="L164" s="154"/>
      <c r="M164" s="154"/>
      <c r="N164" s="154"/>
      <c r="O164" s="154"/>
      <c r="P164" s="154"/>
      <c r="Q164" s="154"/>
      <c r="R164" s="154"/>
      <c r="S164" s="154"/>
      <c r="T164" s="154"/>
      <c r="U164" s="154"/>
      <c r="V164" s="154"/>
      <c r="W164" s="154"/>
      <c r="X164" s="154"/>
      <c r="Y164" s="154"/>
      <c r="Z164" s="154"/>
      <c r="AA164" s="200"/>
      <c r="AC164" s="201">
        <f t="shared" si="59"/>
        <v>0</v>
      </c>
      <c r="AD164" s="201">
        <f t="shared" si="60"/>
        <v>0</v>
      </c>
      <c r="AE164" s="201">
        <f t="shared" si="61"/>
        <v>0</v>
      </c>
      <c r="AF164" s="201">
        <f t="shared" si="62"/>
        <v>0</v>
      </c>
      <c r="AG164" s="201">
        <f t="shared" si="63"/>
        <v>0</v>
      </c>
      <c r="AH164" s="203">
        <f t="shared" si="64"/>
        <v>0</v>
      </c>
    </row>
    <row r="165" spans="1:59" ht="15" customHeight="1" x14ac:dyDescent="0.25">
      <c r="A165" s="133"/>
      <c r="B165" s="45"/>
      <c r="C165" s="25"/>
      <c r="D165" s="293"/>
      <c r="E165" s="294"/>
      <c r="F165" s="294"/>
      <c r="G165" s="294"/>
      <c r="H165" s="294"/>
      <c r="I165" s="295"/>
      <c r="J165" s="154"/>
      <c r="K165" s="154"/>
      <c r="L165" s="154"/>
      <c r="M165" s="154"/>
      <c r="N165" s="154"/>
      <c r="O165" s="154"/>
      <c r="P165" s="154"/>
      <c r="Q165" s="154"/>
      <c r="R165" s="154"/>
      <c r="S165" s="154"/>
      <c r="T165" s="154"/>
      <c r="U165" s="154"/>
      <c r="V165" s="154"/>
      <c r="W165" s="154"/>
      <c r="X165" s="154"/>
      <c r="Y165" s="154"/>
      <c r="Z165" s="154"/>
      <c r="AA165" s="200"/>
      <c r="AC165" s="201">
        <f t="shared" si="59"/>
        <v>0</v>
      </c>
      <c r="AD165" s="201">
        <f t="shared" si="60"/>
        <v>0</v>
      </c>
      <c r="AE165" s="201">
        <f t="shared" si="61"/>
        <v>0</v>
      </c>
      <c r="AF165" s="201">
        <f t="shared" si="62"/>
        <v>0</v>
      </c>
      <c r="AG165" s="201">
        <f t="shared" si="63"/>
        <v>0</v>
      </c>
      <c r="AH165" s="203">
        <f t="shared" si="64"/>
        <v>0</v>
      </c>
    </row>
    <row r="166" spans="1:59" ht="15" customHeight="1" thickBot="1" x14ac:dyDescent="0.3">
      <c r="A166" s="133"/>
      <c r="B166" s="46"/>
      <c r="C166" s="27"/>
      <c r="D166" s="296"/>
      <c r="E166" s="297"/>
      <c r="F166" s="297"/>
      <c r="G166" s="297"/>
      <c r="H166" s="297"/>
      <c r="I166" s="298"/>
      <c r="J166" s="154"/>
      <c r="K166" s="154"/>
      <c r="L166" s="154"/>
      <c r="M166" s="154"/>
      <c r="N166" s="154"/>
      <c r="O166" s="154"/>
      <c r="P166" s="154"/>
      <c r="Q166" s="154"/>
      <c r="R166" s="154"/>
      <c r="S166" s="154"/>
      <c r="T166" s="154"/>
      <c r="U166" s="154"/>
      <c r="V166" s="154"/>
      <c r="W166" s="154"/>
      <c r="X166" s="154"/>
      <c r="Y166" s="154"/>
      <c r="Z166" s="154"/>
      <c r="AA166" s="200"/>
      <c r="AC166" s="201">
        <f t="shared" si="59"/>
        <v>0</v>
      </c>
      <c r="AD166" s="201">
        <f t="shared" si="60"/>
        <v>0</v>
      </c>
      <c r="AE166" s="201">
        <f t="shared" si="61"/>
        <v>0</v>
      </c>
      <c r="AF166" s="201">
        <f t="shared" si="62"/>
        <v>0</v>
      </c>
      <c r="AG166" s="201">
        <f t="shared" si="63"/>
        <v>0</v>
      </c>
      <c r="AH166" s="203">
        <f t="shared" si="64"/>
        <v>0</v>
      </c>
      <c r="AK166" s="205"/>
      <c r="AL166" s="205"/>
      <c r="AM166" s="205"/>
      <c r="AN166" s="205"/>
      <c r="AO166" s="205"/>
      <c r="AR166" s="205"/>
      <c r="AS166" s="205"/>
      <c r="AT166" s="205"/>
      <c r="AU166" s="205"/>
      <c r="AV166" s="205"/>
      <c r="AW166" s="205"/>
      <c r="AX166" s="205"/>
      <c r="AY166" s="205"/>
      <c r="AZ166" s="205"/>
      <c r="BA166" s="205"/>
      <c r="BB166" s="205"/>
      <c r="BC166" s="135"/>
      <c r="BD166" s="135"/>
      <c r="BE166" s="135"/>
      <c r="BF166" s="135"/>
      <c r="BG166" s="135"/>
    </row>
    <row r="167" spans="1:59" s="135" customFormat="1" ht="33.6" customHeight="1" thickTop="1" thickBot="1" x14ac:dyDescent="0.3">
      <c r="A167" s="133"/>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235"/>
      <c r="AB167" s="201"/>
      <c r="AC167" s="201">
        <f>SUM(AC148:AC166)</f>
        <v>0</v>
      </c>
      <c r="AD167" s="201">
        <f t="shared" ref="AD167:AG167" si="65">SUM(AD148:AD166)</f>
        <v>0</v>
      </c>
      <c r="AE167" s="201">
        <f t="shared" si="65"/>
        <v>0</v>
      </c>
      <c r="AF167" s="201">
        <f t="shared" si="65"/>
        <v>0</v>
      </c>
      <c r="AG167" s="201">
        <f t="shared" si="65"/>
        <v>0</v>
      </c>
      <c r="AH167" s="203">
        <f>SUM(AH148:AH166)</f>
        <v>0</v>
      </c>
      <c r="AI167" s="201"/>
      <c r="AJ167" s="201"/>
      <c r="AK167" s="201"/>
      <c r="AL167" s="201"/>
      <c r="AM167" s="201"/>
      <c r="AN167" s="201"/>
      <c r="AO167" s="201"/>
      <c r="AP167" s="205"/>
      <c r="AQ167" s="205"/>
      <c r="AR167" s="201"/>
      <c r="AS167" s="201"/>
      <c r="AT167" s="201"/>
      <c r="AU167" s="201"/>
      <c r="AV167" s="201"/>
      <c r="AW167" s="201"/>
      <c r="AX167" s="201"/>
      <c r="AY167" s="201"/>
      <c r="AZ167" s="201"/>
      <c r="BA167" s="201"/>
      <c r="BB167" s="201"/>
      <c r="BC167" s="58"/>
      <c r="BD167" s="58"/>
      <c r="BE167" s="58"/>
      <c r="BF167" s="58"/>
      <c r="BG167" s="58"/>
    </row>
    <row r="168" spans="1:59" ht="45" customHeight="1" thickTop="1" x14ac:dyDescent="0.25">
      <c r="A168" s="133"/>
      <c r="B168" s="268" t="s">
        <v>67</v>
      </c>
      <c r="C168" s="269"/>
      <c r="D168" s="269"/>
      <c r="E168" s="269"/>
      <c r="F168" s="269"/>
      <c r="G168" s="269"/>
      <c r="H168" s="269"/>
      <c r="I168" s="269"/>
      <c r="J168" s="269"/>
      <c r="K168" s="270"/>
      <c r="L168" s="179"/>
    </row>
    <row r="169" spans="1:59" ht="138" customHeight="1" thickBot="1" x14ac:dyDescent="0.3">
      <c r="A169" s="133"/>
      <c r="B169" s="331" t="s">
        <v>186</v>
      </c>
      <c r="C169" s="332"/>
      <c r="D169" s="332"/>
      <c r="E169" s="332"/>
      <c r="F169" s="332"/>
      <c r="G169" s="332"/>
      <c r="H169" s="332"/>
      <c r="I169" s="332"/>
      <c r="J169" s="332"/>
      <c r="K169" s="333"/>
      <c r="L169" s="179"/>
      <c r="Z169" s="236"/>
      <c r="AA169" s="236"/>
      <c r="AB169" s="236"/>
      <c r="AC169" s="236"/>
      <c r="AD169" s="236"/>
      <c r="AE169" s="236"/>
      <c r="AF169" s="236"/>
      <c r="AG169" s="236"/>
      <c r="AH169" s="236"/>
      <c r="AI169" s="236"/>
      <c r="AJ169" s="236"/>
      <c r="AK169" s="236"/>
      <c r="AL169" s="236"/>
      <c r="AM169" s="236"/>
      <c r="AN169" s="236"/>
      <c r="AO169" s="236"/>
    </row>
    <row r="170" spans="1:59" ht="38.25" customHeight="1" thickBot="1" x14ac:dyDescent="0.3">
      <c r="A170" s="133"/>
      <c r="B170" s="181"/>
      <c r="C170" s="273"/>
      <c r="D170" s="273"/>
      <c r="E170" s="273"/>
      <c r="F170" s="326"/>
      <c r="G170" s="182" t="s">
        <v>68</v>
      </c>
      <c r="H170" s="183" t="s">
        <v>69</v>
      </c>
      <c r="I170" s="184" t="s">
        <v>70</v>
      </c>
      <c r="J170" s="185"/>
      <c r="K170" s="186"/>
      <c r="Z170" s="236"/>
      <c r="AA170" s="236"/>
      <c r="AB170" s="236"/>
    </row>
    <row r="171" spans="1:59" ht="54" customHeight="1" thickBot="1" x14ac:dyDescent="0.3">
      <c r="A171" s="133"/>
      <c r="B171" s="187"/>
      <c r="C171" s="273"/>
      <c r="D171" s="273"/>
      <c r="E171" s="273"/>
      <c r="F171" s="326"/>
      <c r="G171" s="327" t="s">
        <v>71</v>
      </c>
      <c r="H171" s="328" t="s">
        <v>72</v>
      </c>
      <c r="I171" s="329" t="s">
        <v>73</v>
      </c>
      <c r="J171" s="188"/>
      <c r="K171" s="189"/>
      <c r="Z171" s="236"/>
      <c r="AA171" s="236"/>
      <c r="AB171" s="236"/>
    </row>
    <row r="172" spans="1:59" ht="35.25" thickBot="1" x14ac:dyDescent="0.3">
      <c r="A172" s="133"/>
      <c r="B172" s="190" t="s">
        <v>74</v>
      </c>
      <c r="C172" s="191" t="s">
        <v>75</v>
      </c>
      <c r="D172" s="191" t="s">
        <v>76</v>
      </c>
      <c r="E172" s="191" t="s">
        <v>77</v>
      </c>
      <c r="F172" s="192" t="s">
        <v>78</v>
      </c>
      <c r="G172" s="327"/>
      <c r="H172" s="328"/>
      <c r="I172" s="330"/>
      <c r="J172" s="271" t="s">
        <v>211</v>
      </c>
      <c r="K172" s="272"/>
      <c r="L172" s="193"/>
      <c r="M172" s="193"/>
      <c r="N172" s="193"/>
      <c r="O172" s="193"/>
      <c r="P172" s="193"/>
      <c r="Q172" s="193"/>
      <c r="R172" s="193"/>
      <c r="S172" s="193"/>
      <c r="T172" s="193"/>
      <c r="U172" s="193"/>
      <c r="V172" s="193"/>
      <c r="W172" s="193"/>
      <c r="X172" s="193"/>
      <c r="Y172" s="193"/>
      <c r="Z172" s="237"/>
      <c r="AA172" s="237"/>
      <c r="AB172" s="237"/>
      <c r="AC172" s="205" t="s">
        <v>58</v>
      </c>
      <c r="AD172" s="201" t="s">
        <v>59</v>
      </c>
      <c r="AE172" s="201" t="s">
        <v>60</v>
      </c>
      <c r="AF172" s="201" t="s">
        <v>79</v>
      </c>
      <c r="AG172" s="201" t="s">
        <v>80</v>
      </c>
      <c r="AK172" s="201" t="s">
        <v>59</v>
      </c>
      <c r="AL172" s="201" t="s">
        <v>60</v>
      </c>
      <c r="AM172" s="201" t="s">
        <v>61</v>
      </c>
      <c r="AN172" s="201" t="s">
        <v>62</v>
      </c>
    </row>
    <row r="173" spans="1:59" ht="19.5" thickBot="1" x14ac:dyDescent="0.3">
      <c r="A173" s="133"/>
      <c r="B173" s="195"/>
      <c r="C173" s="39"/>
      <c r="D173" s="39"/>
      <c r="E173" s="39"/>
      <c r="F173" s="40"/>
      <c r="G173" s="47"/>
      <c r="H173" s="47"/>
      <c r="I173" s="47"/>
      <c r="J173" s="261"/>
      <c r="K173" s="262"/>
      <c r="L173" s="194"/>
      <c r="M173" s="194"/>
      <c r="N173" s="194"/>
      <c r="O173" s="194"/>
      <c r="P173" s="194"/>
      <c r="Q173" s="194"/>
      <c r="R173" s="194"/>
      <c r="S173" s="194"/>
      <c r="T173" s="194"/>
      <c r="U173" s="194"/>
      <c r="V173" s="194"/>
      <c r="W173" s="194"/>
      <c r="X173" s="194"/>
      <c r="Y173" s="194"/>
      <c r="Z173" s="238"/>
      <c r="AA173" s="238"/>
      <c r="AB173" s="238"/>
      <c r="AC173" s="203">
        <f>IF(B173="",0,1)</f>
        <v>0</v>
      </c>
      <c r="AD173" s="201">
        <f>IF(AC173=1,IF(G173="oui",1,0),0)</f>
        <v>0</v>
      </c>
      <c r="AE173" s="201">
        <f>IF(AC173=1,IF(H173="oui",1,0),0)</f>
        <v>0</v>
      </c>
      <c r="AF173" s="201">
        <f>IF(AC173=1,IF(I173="oui",1,0),0)</f>
        <v>0</v>
      </c>
      <c r="AG173" s="203">
        <f>IF(AC173=1,IF(J173="",1,0),0)</f>
        <v>0</v>
      </c>
      <c r="AK173" s="201">
        <f>SUM(AD173:AD233)</f>
        <v>0</v>
      </c>
      <c r="AL173" s="201">
        <f>SUM(AE173:AE233)</f>
        <v>0</v>
      </c>
      <c r="AM173" s="201">
        <f>SUM(AF173:AF233)</f>
        <v>0</v>
      </c>
      <c r="AN173" s="201">
        <f>SUM(AG173:AG233)</f>
        <v>0</v>
      </c>
    </row>
    <row r="174" spans="1:59" ht="19.5" thickBot="1" x14ac:dyDescent="0.3">
      <c r="A174" s="133"/>
      <c r="B174" s="195"/>
      <c r="C174" s="39"/>
      <c r="D174" s="39"/>
      <c r="E174" s="39"/>
      <c r="F174" s="40"/>
      <c r="G174" s="47"/>
      <c r="H174" s="47"/>
      <c r="I174" s="47"/>
      <c r="J174" s="261"/>
      <c r="K174" s="262"/>
      <c r="L174" s="194"/>
      <c r="M174" s="194"/>
      <c r="N174" s="194"/>
      <c r="O174" s="194"/>
      <c r="P174" s="194"/>
      <c r="Q174" s="194"/>
      <c r="R174" s="194"/>
      <c r="S174" s="194"/>
      <c r="T174" s="194"/>
      <c r="U174" s="194"/>
      <c r="V174" s="194"/>
      <c r="W174" s="194"/>
      <c r="X174" s="194"/>
      <c r="Y174" s="194"/>
      <c r="Z174" s="238"/>
      <c r="AA174" s="238"/>
      <c r="AB174" s="238"/>
      <c r="AC174" s="203">
        <f t="shared" ref="AC174:AC180" si="66">IF(B174="",0,1)</f>
        <v>0</v>
      </c>
      <c r="AD174" s="201">
        <f t="shared" ref="AD174:AD180" si="67">IF(AC174=1,IF(G174="oui",1,0),0)</f>
        <v>0</v>
      </c>
      <c r="AE174" s="201">
        <f t="shared" ref="AE174:AE180" si="68">IF(AC174=1,IF(H174="oui",1,0),0)</f>
        <v>0</v>
      </c>
      <c r="AF174" s="201">
        <f t="shared" ref="AF174:AF180" si="69">IF(AC174=1,IF(I174="oui",1,0),0)</f>
        <v>0</v>
      </c>
      <c r="AG174" s="203">
        <f t="shared" ref="AG174:AG180" si="70">IF(AC174=1,IF(J174="",1,0),0)</f>
        <v>0</v>
      </c>
    </row>
    <row r="175" spans="1:59" ht="19.5" thickBot="1" x14ac:dyDescent="0.3">
      <c r="A175" s="133"/>
      <c r="B175" s="195"/>
      <c r="C175" s="39"/>
      <c r="D175" s="39"/>
      <c r="E175" s="39"/>
      <c r="F175" s="40"/>
      <c r="G175" s="47"/>
      <c r="H175" s="48"/>
      <c r="I175" s="47"/>
      <c r="J175" s="261"/>
      <c r="K175" s="262"/>
      <c r="L175" s="194"/>
      <c r="M175" s="194"/>
      <c r="N175" s="194"/>
      <c r="O175" s="194"/>
      <c r="P175" s="194"/>
      <c r="Q175" s="194"/>
      <c r="R175" s="194"/>
      <c r="S175" s="194"/>
      <c r="T175" s="194"/>
      <c r="U175" s="194"/>
      <c r="V175" s="194"/>
      <c r="W175" s="194"/>
      <c r="X175" s="194"/>
      <c r="Y175" s="194"/>
      <c r="Z175" s="238"/>
      <c r="AA175" s="238"/>
      <c r="AB175" s="238"/>
      <c r="AC175" s="203">
        <f t="shared" si="66"/>
        <v>0</v>
      </c>
      <c r="AD175" s="201">
        <f t="shared" si="67"/>
        <v>0</v>
      </c>
      <c r="AE175" s="201">
        <f t="shared" si="68"/>
        <v>0</v>
      </c>
      <c r="AF175" s="201">
        <f t="shared" si="69"/>
        <v>0</v>
      </c>
      <c r="AG175" s="203">
        <f t="shared" si="70"/>
        <v>0</v>
      </c>
    </row>
    <row r="176" spans="1:59" ht="19.5" thickBot="1" x14ac:dyDescent="0.3">
      <c r="A176" s="133"/>
      <c r="B176" s="195"/>
      <c r="C176" s="39"/>
      <c r="D176" s="39"/>
      <c r="E176" s="39"/>
      <c r="F176" s="40"/>
      <c r="G176" s="47"/>
      <c r="H176" s="48"/>
      <c r="I176" s="47"/>
      <c r="J176" s="261"/>
      <c r="K176" s="262"/>
      <c r="L176" s="194"/>
      <c r="M176" s="194"/>
      <c r="N176" s="194"/>
      <c r="O176" s="194"/>
      <c r="P176" s="194"/>
      <c r="Q176" s="194"/>
      <c r="R176" s="194"/>
      <c r="S176" s="194"/>
      <c r="T176" s="194"/>
      <c r="U176" s="194"/>
      <c r="V176" s="194"/>
      <c r="W176" s="194"/>
      <c r="X176" s="194"/>
      <c r="Y176" s="194"/>
      <c r="Z176" s="238"/>
      <c r="AA176" s="238"/>
      <c r="AB176" s="238"/>
      <c r="AC176" s="203">
        <f t="shared" si="66"/>
        <v>0</v>
      </c>
      <c r="AD176" s="201">
        <f t="shared" si="67"/>
        <v>0</v>
      </c>
      <c r="AE176" s="201">
        <f t="shared" si="68"/>
        <v>0</v>
      </c>
      <c r="AF176" s="201">
        <f t="shared" si="69"/>
        <v>0</v>
      </c>
      <c r="AG176" s="203">
        <f t="shared" si="70"/>
        <v>0</v>
      </c>
    </row>
    <row r="177" spans="1:33" ht="19.5" thickBot="1" x14ac:dyDescent="0.3">
      <c r="A177" s="133"/>
      <c r="B177" s="195"/>
      <c r="C177" s="39"/>
      <c r="D177" s="39"/>
      <c r="E177" s="39"/>
      <c r="F177" s="40"/>
      <c r="G177" s="47"/>
      <c r="H177" s="48"/>
      <c r="I177" s="47"/>
      <c r="J177" s="261"/>
      <c r="K177" s="262"/>
      <c r="L177" s="194"/>
      <c r="M177" s="194"/>
      <c r="N177" s="194"/>
      <c r="O177" s="194"/>
      <c r="P177" s="194"/>
      <c r="Q177" s="194"/>
      <c r="R177" s="194"/>
      <c r="S177" s="194"/>
      <c r="T177" s="194"/>
      <c r="U177" s="194"/>
      <c r="V177" s="194"/>
      <c r="W177" s="194"/>
      <c r="X177" s="194"/>
      <c r="Y177" s="194"/>
      <c r="Z177" s="238"/>
      <c r="AA177" s="238"/>
      <c r="AB177" s="238"/>
      <c r="AC177" s="203">
        <f t="shared" si="66"/>
        <v>0</v>
      </c>
      <c r="AD177" s="201">
        <f t="shared" si="67"/>
        <v>0</v>
      </c>
      <c r="AE177" s="201">
        <f t="shared" si="68"/>
        <v>0</v>
      </c>
      <c r="AF177" s="201">
        <f t="shared" si="69"/>
        <v>0</v>
      </c>
      <c r="AG177" s="203">
        <f t="shared" si="70"/>
        <v>0</v>
      </c>
    </row>
    <row r="178" spans="1:33" ht="19.5" thickBot="1" x14ac:dyDescent="0.3">
      <c r="A178" s="133"/>
      <c r="B178" s="199"/>
      <c r="C178" s="39"/>
      <c r="D178" s="39"/>
      <c r="E178" s="39"/>
      <c r="F178" s="40"/>
      <c r="G178" s="47"/>
      <c r="H178" s="48"/>
      <c r="I178" s="47"/>
      <c r="J178" s="261"/>
      <c r="K178" s="262"/>
      <c r="L178" s="194"/>
      <c r="M178" s="194"/>
      <c r="N178" s="194"/>
      <c r="O178" s="194"/>
      <c r="P178" s="194"/>
      <c r="Q178" s="194"/>
      <c r="R178" s="194"/>
      <c r="S178" s="194"/>
      <c r="T178" s="194"/>
      <c r="U178" s="194"/>
      <c r="V178" s="194"/>
      <c r="W178" s="194"/>
      <c r="X178" s="194"/>
      <c r="Y178" s="194"/>
      <c r="Z178" s="238"/>
      <c r="AA178" s="238"/>
      <c r="AB178" s="238"/>
      <c r="AC178" s="203">
        <f t="shared" si="66"/>
        <v>0</v>
      </c>
      <c r="AD178" s="201">
        <f t="shared" si="67"/>
        <v>0</v>
      </c>
      <c r="AE178" s="201">
        <f t="shared" si="68"/>
        <v>0</v>
      </c>
      <c r="AF178" s="201">
        <f t="shared" si="69"/>
        <v>0</v>
      </c>
      <c r="AG178" s="203">
        <f t="shared" si="70"/>
        <v>0</v>
      </c>
    </row>
    <row r="179" spans="1:33" ht="19.5" thickBot="1" x14ac:dyDescent="0.3">
      <c r="A179" s="133"/>
      <c r="B179" s="199"/>
      <c r="C179" s="39"/>
      <c r="D179" s="39"/>
      <c r="E179" s="39"/>
      <c r="F179" s="40"/>
      <c r="G179" s="47"/>
      <c r="H179" s="48"/>
      <c r="I179" s="47"/>
      <c r="J179" s="261"/>
      <c r="K179" s="262"/>
      <c r="L179" s="194"/>
      <c r="M179" s="194"/>
      <c r="N179" s="194"/>
      <c r="O179" s="194"/>
      <c r="P179" s="194"/>
      <c r="Q179" s="194"/>
      <c r="R179" s="194"/>
      <c r="S179" s="194"/>
      <c r="T179" s="194"/>
      <c r="U179" s="194"/>
      <c r="V179" s="194"/>
      <c r="W179" s="194"/>
      <c r="X179" s="194"/>
      <c r="Y179" s="194"/>
      <c r="Z179" s="238"/>
      <c r="AA179" s="238"/>
      <c r="AB179" s="238"/>
      <c r="AC179" s="203">
        <f t="shared" si="66"/>
        <v>0</v>
      </c>
      <c r="AD179" s="201">
        <f t="shared" si="67"/>
        <v>0</v>
      </c>
      <c r="AE179" s="201">
        <f t="shared" si="68"/>
        <v>0</v>
      </c>
      <c r="AF179" s="201">
        <f t="shared" si="69"/>
        <v>0</v>
      </c>
      <c r="AG179" s="203">
        <f t="shared" si="70"/>
        <v>0</v>
      </c>
    </row>
    <row r="180" spans="1:33" ht="19.5" thickBot="1" x14ac:dyDescent="0.3">
      <c r="A180" s="133"/>
      <c r="B180" s="199"/>
      <c r="C180" s="39"/>
      <c r="D180" s="39"/>
      <c r="E180" s="39"/>
      <c r="F180" s="40"/>
      <c r="G180" s="47"/>
      <c r="H180" s="48"/>
      <c r="I180" s="47"/>
      <c r="J180" s="261"/>
      <c r="K180" s="262"/>
      <c r="L180" s="194"/>
      <c r="M180" s="194"/>
      <c r="N180" s="194"/>
      <c r="O180" s="194"/>
      <c r="P180" s="194"/>
      <c r="Q180" s="194"/>
      <c r="R180" s="194"/>
      <c r="S180" s="194"/>
      <c r="T180" s="194"/>
      <c r="U180" s="194"/>
      <c r="V180" s="194"/>
      <c r="W180" s="194"/>
      <c r="X180" s="194"/>
      <c r="Y180" s="194"/>
      <c r="Z180" s="238"/>
      <c r="AA180" s="238"/>
      <c r="AB180" s="238"/>
      <c r="AC180" s="203">
        <f t="shared" si="66"/>
        <v>0</v>
      </c>
      <c r="AD180" s="201">
        <f t="shared" si="67"/>
        <v>0</v>
      </c>
      <c r="AE180" s="201">
        <f t="shared" si="68"/>
        <v>0</v>
      </c>
      <c r="AF180" s="201">
        <f t="shared" si="69"/>
        <v>0</v>
      </c>
      <c r="AG180" s="203">
        <f t="shared" si="70"/>
        <v>0</v>
      </c>
    </row>
    <row r="181" spans="1:33" ht="19.5" thickBot="1" x14ac:dyDescent="0.3">
      <c r="A181" s="133"/>
      <c r="B181" s="199"/>
      <c r="C181" s="39"/>
      <c r="D181" s="39"/>
      <c r="E181" s="39"/>
      <c r="F181" s="40"/>
      <c r="G181" s="47"/>
      <c r="H181" s="48"/>
      <c r="I181" s="47"/>
      <c r="J181" s="261"/>
      <c r="K181" s="262"/>
      <c r="L181" s="194"/>
      <c r="M181" s="194"/>
      <c r="N181" s="194"/>
      <c r="O181" s="194"/>
      <c r="P181" s="194"/>
      <c r="Q181" s="194"/>
      <c r="R181" s="194"/>
      <c r="S181" s="194"/>
      <c r="T181" s="194"/>
      <c r="U181" s="194"/>
      <c r="V181" s="194"/>
      <c r="W181" s="194"/>
      <c r="X181" s="194"/>
      <c r="Y181" s="194"/>
      <c r="Z181" s="238"/>
      <c r="AA181" s="238"/>
      <c r="AB181" s="238"/>
      <c r="AC181" s="203">
        <f t="shared" ref="AC181:AC233" si="71">IF(B181="",0,1)</f>
        <v>0</v>
      </c>
      <c r="AD181" s="201">
        <f t="shared" ref="AD181:AD233" si="72">IF(AC181=1,IF(G181="oui",1,0),0)</f>
        <v>0</v>
      </c>
      <c r="AE181" s="201">
        <f t="shared" ref="AE181:AE233" si="73">IF(AC181=1,IF(H181="oui",1,0),0)</f>
        <v>0</v>
      </c>
      <c r="AF181" s="201">
        <f t="shared" ref="AF181:AF233" si="74">IF(AC181=1,IF(I181="oui",1,0),0)</f>
        <v>0</v>
      </c>
      <c r="AG181" s="203">
        <f t="shared" ref="AG181:AG233" si="75">IF(AC181=1,IF(J181="",1,0),0)</f>
        <v>0</v>
      </c>
    </row>
    <row r="182" spans="1:33" ht="19.5" thickBot="1" x14ac:dyDescent="0.3">
      <c r="A182" s="133"/>
      <c r="B182" s="199"/>
      <c r="C182" s="39"/>
      <c r="D182" s="39"/>
      <c r="E182" s="39"/>
      <c r="F182" s="40"/>
      <c r="G182" s="47"/>
      <c r="H182" s="48"/>
      <c r="I182" s="47"/>
      <c r="J182" s="261"/>
      <c r="K182" s="262"/>
      <c r="L182" s="194"/>
      <c r="M182" s="194"/>
      <c r="N182" s="194"/>
      <c r="O182" s="194"/>
      <c r="P182" s="194"/>
      <c r="Q182" s="194"/>
      <c r="R182" s="194"/>
      <c r="S182" s="194"/>
      <c r="T182" s="194"/>
      <c r="U182" s="194"/>
      <c r="V182" s="194"/>
      <c r="W182" s="194"/>
      <c r="X182" s="194"/>
      <c r="Y182" s="194"/>
      <c r="Z182" s="238"/>
      <c r="AA182" s="238"/>
      <c r="AB182" s="238"/>
      <c r="AC182" s="203">
        <f t="shared" si="71"/>
        <v>0</v>
      </c>
      <c r="AD182" s="201">
        <f t="shared" si="72"/>
        <v>0</v>
      </c>
      <c r="AE182" s="201">
        <f t="shared" si="73"/>
        <v>0</v>
      </c>
      <c r="AF182" s="201">
        <f t="shared" si="74"/>
        <v>0</v>
      </c>
      <c r="AG182" s="203">
        <f t="shared" si="75"/>
        <v>0</v>
      </c>
    </row>
    <row r="183" spans="1:33" ht="19.5" thickBot="1" x14ac:dyDescent="0.3">
      <c r="A183" s="133"/>
      <c r="B183" s="199"/>
      <c r="C183" s="39"/>
      <c r="D183" s="39"/>
      <c r="E183" s="39"/>
      <c r="F183" s="40"/>
      <c r="G183" s="47"/>
      <c r="H183" s="48"/>
      <c r="I183" s="47"/>
      <c r="J183" s="261"/>
      <c r="K183" s="262"/>
      <c r="L183" s="194"/>
      <c r="M183" s="194"/>
      <c r="N183" s="194"/>
      <c r="O183" s="194"/>
      <c r="P183" s="194"/>
      <c r="Q183" s="194"/>
      <c r="R183" s="194"/>
      <c r="S183" s="194"/>
      <c r="T183" s="194"/>
      <c r="U183" s="194"/>
      <c r="V183" s="194"/>
      <c r="W183" s="194"/>
      <c r="X183" s="194"/>
      <c r="Y183" s="194"/>
      <c r="Z183" s="238"/>
      <c r="AA183" s="238"/>
      <c r="AB183" s="238"/>
      <c r="AC183" s="203">
        <f t="shared" si="71"/>
        <v>0</v>
      </c>
      <c r="AD183" s="201">
        <f t="shared" si="72"/>
        <v>0</v>
      </c>
      <c r="AE183" s="201">
        <f t="shared" si="73"/>
        <v>0</v>
      </c>
      <c r="AF183" s="201">
        <f t="shared" si="74"/>
        <v>0</v>
      </c>
      <c r="AG183" s="203">
        <f t="shared" si="75"/>
        <v>0</v>
      </c>
    </row>
    <row r="184" spans="1:33" ht="19.5" thickBot="1" x14ac:dyDescent="0.3">
      <c r="A184" s="133"/>
      <c r="B184" s="199"/>
      <c r="C184" s="39"/>
      <c r="D184" s="39"/>
      <c r="E184" s="39"/>
      <c r="F184" s="40"/>
      <c r="G184" s="47"/>
      <c r="H184" s="48"/>
      <c r="I184" s="47"/>
      <c r="J184" s="261"/>
      <c r="K184" s="262"/>
      <c r="L184" s="194"/>
      <c r="M184" s="194"/>
      <c r="N184" s="194"/>
      <c r="O184" s="194"/>
      <c r="P184" s="194"/>
      <c r="Q184" s="194"/>
      <c r="R184" s="194"/>
      <c r="S184" s="194"/>
      <c r="T184" s="194"/>
      <c r="U184" s="194"/>
      <c r="V184" s="194"/>
      <c r="W184" s="194"/>
      <c r="X184" s="194"/>
      <c r="Y184" s="194"/>
      <c r="Z184" s="238"/>
      <c r="AA184" s="238"/>
      <c r="AB184" s="238"/>
      <c r="AC184" s="203">
        <f t="shared" si="71"/>
        <v>0</v>
      </c>
      <c r="AD184" s="201">
        <f t="shared" si="72"/>
        <v>0</v>
      </c>
      <c r="AE184" s="201">
        <f t="shared" si="73"/>
        <v>0</v>
      </c>
      <c r="AF184" s="201">
        <f t="shared" si="74"/>
        <v>0</v>
      </c>
      <c r="AG184" s="203">
        <f t="shared" si="75"/>
        <v>0</v>
      </c>
    </row>
    <row r="185" spans="1:33" ht="19.5" thickBot="1" x14ac:dyDescent="0.3">
      <c r="A185" s="133"/>
      <c r="B185" s="199"/>
      <c r="C185" s="39"/>
      <c r="D185" s="39"/>
      <c r="E185" s="39"/>
      <c r="F185" s="40"/>
      <c r="G185" s="47"/>
      <c r="H185" s="48"/>
      <c r="I185" s="47"/>
      <c r="J185" s="261"/>
      <c r="K185" s="262"/>
      <c r="L185" s="194"/>
      <c r="M185" s="194"/>
      <c r="N185" s="194"/>
      <c r="O185" s="194"/>
      <c r="P185" s="194"/>
      <c r="Q185" s="194"/>
      <c r="R185" s="194"/>
      <c r="S185" s="194"/>
      <c r="T185" s="194"/>
      <c r="U185" s="194"/>
      <c r="V185" s="194"/>
      <c r="W185" s="194"/>
      <c r="X185" s="194"/>
      <c r="Y185" s="194"/>
      <c r="Z185" s="238"/>
      <c r="AA185" s="238"/>
      <c r="AB185" s="238"/>
      <c r="AC185" s="203">
        <f t="shared" si="71"/>
        <v>0</v>
      </c>
      <c r="AD185" s="201">
        <f t="shared" si="72"/>
        <v>0</v>
      </c>
      <c r="AE185" s="201">
        <f t="shared" si="73"/>
        <v>0</v>
      </c>
      <c r="AF185" s="201">
        <f t="shared" si="74"/>
        <v>0</v>
      </c>
      <c r="AG185" s="203">
        <f t="shared" si="75"/>
        <v>0</v>
      </c>
    </row>
    <row r="186" spans="1:33" ht="19.5" thickBot="1" x14ac:dyDescent="0.3">
      <c r="A186" s="133"/>
      <c r="B186" s="199"/>
      <c r="C186" s="39"/>
      <c r="D186" s="39"/>
      <c r="E186" s="39"/>
      <c r="F186" s="40"/>
      <c r="G186" s="47"/>
      <c r="H186" s="48"/>
      <c r="I186" s="47"/>
      <c r="J186" s="261"/>
      <c r="K186" s="262"/>
      <c r="L186" s="194"/>
      <c r="M186" s="194"/>
      <c r="N186" s="194"/>
      <c r="O186" s="194"/>
      <c r="P186" s="194"/>
      <c r="Q186" s="194"/>
      <c r="R186" s="194"/>
      <c r="S186" s="194"/>
      <c r="T186" s="194"/>
      <c r="U186" s="194"/>
      <c r="V186" s="194"/>
      <c r="W186" s="194"/>
      <c r="X186" s="194"/>
      <c r="Y186" s="194"/>
      <c r="Z186" s="238"/>
      <c r="AA186" s="238"/>
      <c r="AB186" s="238"/>
      <c r="AC186" s="203">
        <f t="shared" si="71"/>
        <v>0</v>
      </c>
      <c r="AD186" s="201">
        <f t="shared" si="72"/>
        <v>0</v>
      </c>
      <c r="AE186" s="201">
        <f t="shared" si="73"/>
        <v>0</v>
      </c>
      <c r="AF186" s="201">
        <f t="shared" si="74"/>
        <v>0</v>
      </c>
      <c r="AG186" s="203">
        <f t="shared" si="75"/>
        <v>0</v>
      </c>
    </row>
    <row r="187" spans="1:33" ht="19.5" thickBot="1" x14ac:dyDescent="0.3">
      <c r="A187" s="133"/>
      <c r="B187" s="199"/>
      <c r="C187" s="39"/>
      <c r="D187" s="39"/>
      <c r="E187" s="39"/>
      <c r="F187" s="40"/>
      <c r="G187" s="47"/>
      <c r="H187" s="47"/>
      <c r="I187" s="47"/>
      <c r="J187" s="261"/>
      <c r="K187" s="262"/>
      <c r="L187" s="194"/>
      <c r="M187" s="194"/>
      <c r="N187" s="194"/>
      <c r="O187" s="194"/>
      <c r="P187" s="194"/>
      <c r="Q187" s="194"/>
      <c r="R187" s="194"/>
      <c r="S187" s="194"/>
      <c r="T187" s="194"/>
      <c r="U187" s="194"/>
      <c r="V187" s="194"/>
      <c r="W187" s="194"/>
      <c r="X187" s="194"/>
      <c r="Y187" s="194"/>
      <c r="Z187" s="238"/>
      <c r="AA187" s="238"/>
      <c r="AB187" s="238"/>
      <c r="AC187" s="203">
        <f t="shared" si="71"/>
        <v>0</v>
      </c>
      <c r="AD187" s="201">
        <f t="shared" si="72"/>
        <v>0</v>
      </c>
      <c r="AE187" s="201">
        <f t="shared" si="73"/>
        <v>0</v>
      </c>
      <c r="AF187" s="201">
        <f t="shared" si="74"/>
        <v>0</v>
      </c>
      <c r="AG187" s="203">
        <f t="shared" si="75"/>
        <v>0</v>
      </c>
    </row>
    <row r="188" spans="1:33" ht="19.5" thickBot="1" x14ac:dyDescent="0.3">
      <c r="A188" s="133"/>
      <c r="B188" s="199"/>
      <c r="C188" s="39"/>
      <c r="D188" s="39"/>
      <c r="E188" s="39"/>
      <c r="F188" s="40"/>
      <c r="G188" s="47"/>
      <c r="H188" s="48"/>
      <c r="I188" s="47"/>
      <c r="J188" s="261"/>
      <c r="K188" s="262"/>
      <c r="L188" s="194"/>
      <c r="M188" s="194"/>
      <c r="N188" s="194"/>
      <c r="O188" s="194"/>
      <c r="P188" s="194"/>
      <c r="Q188" s="194"/>
      <c r="R188" s="194"/>
      <c r="S188" s="194"/>
      <c r="T188" s="194"/>
      <c r="U188" s="194"/>
      <c r="V188" s="194"/>
      <c r="W188" s="194"/>
      <c r="X188" s="194"/>
      <c r="Y188" s="194"/>
      <c r="Z188" s="238"/>
      <c r="AA188" s="238"/>
      <c r="AB188" s="238"/>
      <c r="AC188" s="203">
        <f t="shared" si="71"/>
        <v>0</v>
      </c>
      <c r="AD188" s="201">
        <f t="shared" si="72"/>
        <v>0</v>
      </c>
      <c r="AE188" s="201">
        <f t="shared" si="73"/>
        <v>0</v>
      </c>
      <c r="AF188" s="201">
        <f t="shared" si="74"/>
        <v>0</v>
      </c>
      <c r="AG188" s="203">
        <f t="shared" si="75"/>
        <v>0</v>
      </c>
    </row>
    <row r="189" spans="1:33" ht="19.5" thickBot="1" x14ac:dyDescent="0.3">
      <c r="A189" s="133"/>
      <c r="B189" s="199"/>
      <c r="C189" s="39"/>
      <c r="D189" s="39"/>
      <c r="E189" s="39"/>
      <c r="F189" s="40"/>
      <c r="G189" s="47"/>
      <c r="H189" s="48"/>
      <c r="I189" s="47"/>
      <c r="J189" s="261"/>
      <c r="K189" s="262"/>
      <c r="L189" s="194"/>
      <c r="M189" s="194"/>
      <c r="N189" s="194"/>
      <c r="O189" s="194"/>
      <c r="P189" s="194"/>
      <c r="Q189" s="194"/>
      <c r="R189" s="194"/>
      <c r="S189" s="194"/>
      <c r="T189" s="194"/>
      <c r="U189" s="194"/>
      <c r="V189" s="194"/>
      <c r="W189" s="194"/>
      <c r="X189" s="194"/>
      <c r="Y189" s="194"/>
      <c r="Z189" s="238"/>
      <c r="AA189" s="238"/>
      <c r="AB189" s="238"/>
      <c r="AC189" s="203">
        <f t="shared" si="71"/>
        <v>0</v>
      </c>
      <c r="AD189" s="201">
        <f t="shared" si="72"/>
        <v>0</v>
      </c>
      <c r="AE189" s="201">
        <f t="shared" si="73"/>
        <v>0</v>
      </c>
      <c r="AF189" s="201">
        <f t="shared" si="74"/>
        <v>0</v>
      </c>
      <c r="AG189" s="203">
        <f t="shared" si="75"/>
        <v>0</v>
      </c>
    </row>
    <row r="190" spans="1:33" ht="19.5" thickBot="1" x14ac:dyDescent="0.3">
      <c r="A190" s="133"/>
      <c r="B190" s="199"/>
      <c r="C190" s="39"/>
      <c r="D190" s="39"/>
      <c r="E190" s="39"/>
      <c r="F190" s="40"/>
      <c r="G190" s="47"/>
      <c r="H190" s="48"/>
      <c r="I190" s="47"/>
      <c r="J190" s="261"/>
      <c r="K190" s="262"/>
      <c r="L190" s="194"/>
      <c r="M190" s="194"/>
      <c r="N190" s="194"/>
      <c r="O190" s="194"/>
      <c r="P190" s="194"/>
      <c r="Q190" s="194"/>
      <c r="R190" s="194"/>
      <c r="S190" s="194"/>
      <c r="T190" s="194"/>
      <c r="U190" s="194"/>
      <c r="V190" s="194"/>
      <c r="W190" s="194"/>
      <c r="X190" s="194"/>
      <c r="Y190" s="194"/>
      <c r="Z190" s="238"/>
      <c r="AA190" s="238"/>
      <c r="AB190" s="238"/>
      <c r="AC190" s="203">
        <f t="shared" si="71"/>
        <v>0</v>
      </c>
      <c r="AD190" s="201">
        <f t="shared" si="72"/>
        <v>0</v>
      </c>
      <c r="AE190" s="201">
        <f t="shared" si="73"/>
        <v>0</v>
      </c>
      <c r="AF190" s="201">
        <f t="shared" si="74"/>
        <v>0</v>
      </c>
      <c r="AG190" s="203">
        <f t="shared" si="75"/>
        <v>0</v>
      </c>
    </row>
    <row r="191" spans="1:33" ht="19.5" thickBot="1" x14ac:dyDescent="0.3">
      <c r="A191" s="133"/>
      <c r="B191" s="199"/>
      <c r="C191" s="39"/>
      <c r="D191" s="39"/>
      <c r="E191" s="39"/>
      <c r="F191" s="40"/>
      <c r="G191" s="47"/>
      <c r="H191" s="48"/>
      <c r="I191" s="47"/>
      <c r="J191" s="261"/>
      <c r="K191" s="262"/>
      <c r="L191" s="194"/>
      <c r="M191" s="194"/>
      <c r="N191" s="194"/>
      <c r="O191" s="194"/>
      <c r="P191" s="194"/>
      <c r="Q191" s="194"/>
      <c r="R191" s="194"/>
      <c r="S191" s="194"/>
      <c r="T191" s="194"/>
      <c r="U191" s="194"/>
      <c r="V191" s="194"/>
      <c r="W191" s="194"/>
      <c r="X191" s="194"/>
      <c r="Y191" s="194"/>
      <c r="Z191" s="238"/>
      <c r="AA191" s="238"/>
      <c r="AB191" s="238"/>
      <c r="AC191" s="203">
        <f t="shared" si="71"/>
        <v>0</v>
      </c>
      <c r="AD191" s="201">
        <f t="shared" si="72"/>
        <v>0</v>
      </c>
      <c r="AE191" s="201">
        <f t="shared" si="73"/>
        <v>0</v>
      </c>
      <c r="AF191" s="201">
        <f t="shared" si="74"/>
        <v>0</v>
      </c>
      <c r="AG191" s="203">
        <f t="shared" si="75"/>
        <v>0</v>
      </c>
    </row>
    <row r="192" spans="1:33" ht="19.5" thickBot="1" x14ac:dyDescent="0.3">
      <c r="A192" s="133"/>
      <c r="B192" s="199"/>
      <c r="C192" s="39"/>
      <c r="D192" s="39"/>
      <c r="E192" s="39"/>
      <c r="F192" s="40"/>
      <c r="G192" s="47"/>
      <c r="H192" s="48"/>
      <c r="I192" s="47"/>
      <c r="J192" s="261"/>
      <c r="K192" s="262"/>
      <c r="L192" s="194"/>
      <c r="M192" s="194"/>
      <c r="N192" s="194"/>
      <c r="O192" s="194"/>
      <c r="P192" s="194"/>
      <c r="Q192" s="194"/>
      <c r="R192" s="194"/>
      <c r="S192" s="194"/>
      <c r="T192" s="194"/>
      <c r="U192" s="194"/>
      <c r="V192" s="194"/>
      <c r="W192" s="194"/>
      <c r="X192" s="194"/>
      <c r="Y192" s="194"/>
      <c r="Z192" s="238"/>
      <c r="AA192" s="238"/>
      <c r="AB192" s="238"/>
      <c r="AC192" s="203">
        <f t="shared" si="71"/>
        <v>0</v>
      </c>
      <c r="AD192" s="201">
        <f t="shared" si="72"/>
        <v>0</v>
      </c>
      <c r="AE192" s="201">
        <f t="shared" si="73"/>
        <v>0</v>
      </c>
      <c r="AF192" s="201">
        <f t="shared" si="74"/>
        <v>0</v>
      </c>
      <c r="AG192" s="203">
        <f t="shared" si="75"/>
        <v>0</v>
      </c>
    </row>
    <row r="193" spans="1:33" ht="19.5" thickBot="1" x14ac:dyDescent="0.3">
      <c r="A193" s="133"/>
      <c r="B193" s="199"/>
      <c r="C193" s="39"/>
      <c r="D193" s="39"/>
      <c r="E193" s="39"/>
      <c r="F193" s="40"/>
      <c r="G193" s="47"/>
      <c r="H193" s="48"/>
      <c r="I193" s="47"/>
      <c r="J193" s="261"/>
      <c r="K193" s="262"/>
      <c r="L193" s="194"/>
      <c r="M193" s="194"/>
      <c r="N193" s="194"/>
      <c r="O193" s="194"/>
      <c r="P193" s="194"/>
      <c r="Q193" s="194"/>
      <c r="R193" s="194"/>
      <c r="S193" s="194"/>
      <c r="T193" s="194"/>
      <c r="U193" s="194"/>
      <c r="V193" s="194"/>
      <c r="W193" s="194"/>
      <c r="X193" s="194"/>
      <c r="Y193" s="194"/>
      <c r="Z193" s="238"/>
      <c r="AA193" s="238"/>
      <c r="AB193" s="238"/>
      <c r="AC193" s="203">
        <f t="shared" si="71"/>
        <v>0</v>
      </c>
      <c r="AD193" s="201">
        <f t="shared" si="72"/>
        <v>0</v>
      </c>
      <c r="AE193" s="201">
        <f t="shared" si="73"/>
        <v>0</v>
      </c>
      <c r="AF193" s="201">
        <f t="shared" si="74"/>
        <v>0</v>
      </c>
      <c r="AG193" s="203">
        <f t="shared" si="75"/>
        <v>0</v>
      </c>
    </row>
    <row r="194" spans="1:33" ht="19.5" thickBot="1" x14ac:dyDescent="0.3">
      <c r="A194" s="133"/>
      <c r="B194" s="199"/>
      <c r="C194" s="39"/>
      <c r="D194" s="39"/>
      <c r="E194" s="39"/>
      <c r="F194" s="40"/>
      <c r="G194" s="47"/>
      <c r="H194" s="48"/>
      <c r="I194" s="47"/>
      <c r="J194" s="261"/>
      <c r="K194" s="262"/>
      <c r="L194" s="194"/>
      <c r="M194" s="194"/>
      <c r="N194" s="194"/>
      <c r="O194" s="194"/>
      <c r="P194" s="194"/>
      <c r="Q194" s="194"/>
      <c r="R194" s="194"/>
      <c r="S194" s="194"/>
      <c r="T194" s="194"/>
      <c r="U194" s="194"/>
      <c r="V194" s="194"/>
      <c r="W194" s="194"/>
      <c r="X194" s="194"/>
      <c r="Y194" s="194"/>
      <c r="Z194" s="238"/>
      <c r="AA194" s="238"/>
      <c r="AB194" s="238"/>
      <c r="AC194" s="203">
        <f t="shared" si="71"/>
        <v>0</v>
      </c>
      <c r="AD194" s="201">
        <f t="shared" si="72"/>
        <v>0</v>
      </c>
      <c r="AE194" s="201">
        <f t="shared" si="73"/>
        <v>0</v>
      </c>
      <c r="AF194" s="201">
        <f t="shared" si="74"/>
        <v>0</v>
      </c>
      <c r="AG194" s="203">
        <f t="shared" si="75"/>
        <v>0</v>
      </c>
    </row>
    <row r="195" spans="1:33" ht="19.5" thickBot="1" x14ac:dyDescent="0.3">
      <c r="A195" s="133"/>
      <c r="B195" s="199"/>
      <c r="C195" s="39"/>
      <c r="D195" s="39"/>
      <c r="E195" s="39"/>
      <c r="F195" s="40"/>
      <c r="G195" s="47"/>
      <c r="H195" s="48"/>
      <c r="I195" s="47"/>
      <c r="J195" s="261"/>
      <c r="K195" s="262"/>
      <c r="L195" s="194"/>
      <c r="M195" s="194"/>
      <c r="N195" s="194"/>
      <c r="O195" s="194"/>
      <c r="P195" s="194"/>
      <c r="Q195" s="194"/>
      <c r="R195" s="194"/>
      <c r="S195" s="194"/>
      <c r="T195" s="194"/>
      <c r="U195" s="194"/>
      <c r="V195" s="194"/>
      <c r="W195" s="194"/>
      <c r="X195" s="194"/>
      <c r="Y195" s="194"/>
      <c r="Z195" s="238"/>
      <c r="AA195" s="238"/>
      <c r="AB195" s="238"/>
      <c r="AC195" s="203">
        <f t="shared" si="71"/>
        <v>0</v>
      </c>
      <c r="AD195" s="201">
        <f t="shared" si="72"/>
        <v>0</v>
      </c>
      <c r="AE195" s="201">
        <f t="shared" si="73"/>
        <v>0</v>
      </c>
      <c r="AF195" s="201">
        <f t="shared" si="74"/>
        <v>0</v>
      </c>
      <c r="AG195" s="203">
        <f t="shared" si="75"/>
        <v>0</v>
      </c>
    </row>
    <row r="196" spans="1:33" ht="19.5" thickBot="1" x14ac:dyDescent="0.3">
      <c r="A196" s="133"/>
      <c r="B196" s="199"/>
      <c r="C196" s="39"/>
      <c r="D196" s="39"/>
      <c r="E196" s="39"/>
      <c r="F196" s="40"/>
      <c r="G196" s="47"/>
      <c r="H196" s="48"/>
      <c r="I196" s="47"/>
      <c r="J196" s="261"/>
      <c r="K196" s="262"/>
      <c r="L196" s="194"/>
      <c r="M196" s="194"/>
      <c r="N196" s="194"/>
      <c r="O196" s="194"/>
      <c r="P196" s="194"/>
      <c r="Q196" s="194"/>
      <c r="R196" s="194"/>
      <c r="S196" s="194"/>
      <c r="T196" s="194"/>
      <c r="U196" s="194"/>
      <c r="V196" s="194"/>
      <c r="W196" s="194"/>
      <c r="X196" s="194"/>
      <c r="Y196" s="194"/>
      <c r="Z196" s="238"/>
      <c r="AA196" s="238"/>
      <c r="AB196" s="238"/>
      <c r="AC196" s="203">
        <f t="shared" si="71"/>
        <v>0</v>
      </c>
      <c r="AD196" s="201">
        <f t="shared" si="72"/>
        <v>0</v>
      </c>
      <c r="AE196" s="201">
        <f t="shared" si="73"/>
        <v>0</v>
      </c>
      <c r="AF196" s="201">
        <f t="shared" si="74"/>
        <v>0</v>
      </c>
      <c r="AG196" s="203">
        <f t="shared" si="75"/>
        <v>0</v>
      </c>
    </row>
    <row r="197" spans="1:33" ht="19.5" thickBot="1" x14ac:dyDescent="0.3">
      <c r="A197" s="133"/>
      <c r="B197" s="199"/>
      <c r="C197" s="39"/>
      <c r="D197" s="39"/>
      <c r="E197" s="39"/>
      <c r="F197" s="40"/>
      <c r="G197" s="47"/>
      <c r="H197" s="48"/>
      <c r="I197" s="47"/>
      <c r="J197" s="261"/>
      <c r="K197" s="262"/>
      <c r="L197" s="194"/>
      <c r="M197" s="194"/>
      <c r="N197" s="194"/>
      <c r="O197" s="194"/>
      <c r="P197" s="194"/>
      <c r="Q197" s="194"/>
      <c r="R197" s="194"/>
      <c r="S197" s="194"/>
      <c r="T197" s="194"/>
      <c r="U197" s="194"/>
      <c r="V197" s="194"/>
      <c r="W197" s="194"/>
      <c r="X197" s="194"/>
      <c r="Y197" s="194"/>
      <c r="Z197" s="238"/>
      <c r="AA197" s="238"/>
      <c r="AB197" s="238"/>
      <c r="AC197" s="203">
        <f t="shared" si="71"/>
        <v>0</v>
      </c>
      <c r="AD197" s="201">
        <f t="shared" si="72"/>
        <v>0</v>
      </c>
      <c r="AE197" s="201">
        <f t="shared" si="73"/>
        <v>0</v>
      </c>
      <c r="AF197" s="201">
        <f t="shared" si="74"/>
        <v>0</v>
      </c>
      <c r="AG197" s="203">
        <f t="shared" si="75"/>
        <v>0</v>
      </c>
    </row>
    <row r="198" spans="1:33" ht="19.5" thickBot="1" x14ac:dyDescent="0.3">
      <c r="A198" s="133"/>
      <c r="B198" s="199"/>
      <c r="C198" s="39"/>
      <c r="D198" s="39"/>
      <c r="E198" s="39"/>
      <c r="F198" s="40"/>
      <c r="G198" s="47"/>
      <c r="H198" s="48"/>
      <c r="I198" s="47"/>
      <c r="J198" s="261"/>
      <c r="K198" s="262"/>
      <c r="L198" s="194"/>
      <c r="M198" s="194"/>
      <c r="N198" s="194"/>
      <c r="O198" s="194"/>
      <c r="P198" s="194"/>
      <c r="Q198" s="194"/>
      <c r="R198" s="194"/>
      <c r="S198" s="194"/>
      <c r="T198" s="194"/>
      <c r="U198" s="194"/>
      <c r="V198" s="194"/>
      <c r="W198" s="194"/>
      <c r="X198" s="194"/>
      <c r="Y198" s="194"/>
      <c r="Z198" s="238"/>
      <c r="AA198" s="238"/>
      <c r="AB198" s="238"/>
      <c r="AC198" s="203">
        <f t="shared" si="71"/>
        <v>0</v>
      </c>
      <c r="AD198" s="201">
        <f t="shared" si="72"/>
        <v>0</v>
      </c>
      <c r="AE198" s="201">
        <f t="shared" si="73"/>
        <v>0</v>
      </c>
      <c r="AF198" s="201">
        <f t="shared" si="74"/>
        <v>0</v>
      </c>
      <c r="AG198" s="203">
        <f t="shared" si="75"/>
        <v>0</v>
      </c>
    </row>
    <row r="199" spans="1:33" ht="19.5" thickBot="1" x14ac:dyDescent="0.3">
      <c r="A199" s="133"/>
      <c r="B199" s="199"/>
      <c r="C199" s="39"/>
      <c r="D199" s="39"/>
      <c r="E199" s="39"/>
      <c r="F199" s="40"/>
      <c r="G199" s="47"/>
      <c r="H199" s="48"/>
      <c r="I199" s="47"/>
      <c r="J199" s="261"/>
      <c r="K199" s="262"/>
      <c r="L199" s="194"/>
      <c r="M199" s="194"/>
      <c r="N199" s="194"/>
      <c r="O199" s="194"/>
      <c r="P199" s="194"/>
      <c r="Q199" s="194"/>
      <c r="R199" s="194"/>
      <c r="S199" s="194"/>
      <c r="T199" s="194"/>
      <c r="U199" s="194"/>
      <c r="V199" s="194"/>
      <c r="W199" s="194"/>
      <c r="X199" s="194"/>
      <c r="Y199" s="194"/>
      <c r="Z199" s="238"/>
      <c r="AA199" s="238"/>
      <c r="AB199" s="238"/>
      <c r="AC199" s="203">
        <f t="shared" si="71"/>
        <v>0</v>
      </c>
      <c r="AD199" s="201">
        <f t="shared" si="72"/>
        <v>0</v>
      </c>
      <c r="AE199" s="201">
        <f t="shared" si="73"/>
        <v>0</v>
      </c>
      <c r="AF199" s="201">
        <f t="shared" si="74"/>
        <v>0</v>
      </c>
      <c r="AG199" s="203">
        <f t="shared" si="75"/>
        <v>0</v>
      </c>
    </row>
    <row r="200" spans="1:33" ht="19.5" thickBot="1" x14ac:dyDescent="0.3">
      <c r="A200" s="133"/>
      <c r="B200" s="199"/>
      <c r="C200" s="39"/>
      <c r="D200" s="39"/>
      <c r="E200" s="39"/>
      <c r="F200" s="40"/>
      <c r="G200" s="47"/>
      <c r="H200" s="48"/>
      <c r="I200" s="47"/>
      <c r="J200" s="261"/>
      <c r="K200" s="262"/>
      <c r="L200" s="194"/>
      <c r="M200" s="194"/>
      <c r="N200" s="194"/>
      <c r="O200" s="194"/>
      <c r="P200" s="194"/>
      <c r="Q200" s="194"/>
      <c r="R200" s="194"/>
      <c r="S200" s="194"/>
      <c r="T200" s="194"/>
      <c r="U200" s="194"/>
      <c r="V200" s="194"/>
      <c r="W200" s="194"/>
      <c r="X200" s="194"/>
      <c r="Y200" s="194"/>
      <c r="Z200" s="238"/>
      <c r="AA200" s="238"/>
      <c r="AB200" s="238"/>
      <c r="AC200" s="203">
        <f t="shared" si="71"/>
        <v>0</v>
      </c>
      <c r="AD200" s="201">
        <f t="shared" si="72"/>
        <v>0</v>
      </c>
      <c r="AE200" s="201">
        <f t="shared" si="73"/>
        <v>0</v>
      </c>
      <c r="AF200" s="201">
        <f t="shared" si="74"/>
        <v>0</v>
      </c>
      <c r="AG200" s="203">
        <f t="shared" si="75"/>
        <v>0</v>
      </c>
    </row>
    <row r="201" spans="1:33" ht="19.5" thickBot="1" x14ac:dyDescent="0.3">
      <c r="A201" s="133"/>
      <c r="B201" s="199"/>
      <c r="C201" s="39"/>
      <c r="D201" s="39"/>
      <c r="E201" s="39"/>
      <c r="F201" s="40"/>
      <c r="G201" s="47"/>
      <c r="H201" s="48"/>
      <c r="I201" s="47"/>
      <c r="J201" s="261"/>
      <c r="K201" s="262"/>
      <c r="L201" s="194"/>
      <c r="M201" s="194"/>
      <c r="N201" s="194"/>
      <c r="O201" s="194"/>
      <c r="P201" s="194"/>
      <c r="Q201" s="194"/>
      <c r="R201" s="194"/>
      <c r="S201" s="194"/>
      <c r="T201" s="194"/>
      <c r="U201" s="194"/>
      <c r="V201" s="194"/>
      <c r="W201" s="194"/>
      <c r="X201" s="194"/>
      <c r="Y201" s="194"/>
      <c r="Z201" s="238"/>
      <c r="AA201" s="238"/>
      <c r="AB201" s="238"/>
      <c r="AC201" s="203">
        <f t="shared" si="71"/>
        <v>0</v>
      </c>
      <c r="AD201" s="201">
        <f t="shared" si="72"/>
        <v>0</v>
      </c>
      <c r="AE201" s="201">
        <f t="shared" si="73"/>
        <v>0</v>
      </c>
      <c r="AF201" s="201">
        <f t="shared" si="74"/>
        <v>0</v>
      </c>
      <c r="AG201" s="203">
        <f t="shared" si="75"/>
        <v>0</v>
      </c>
    </row>
    <row r="202" spans="1:33" ht="19.5" thickBot="1" x14ac:dyDescent="0.3">
      <c r="A202" s="133"/>
      <c r="B202" s="199"/>
      <c r="C202" s="39"/>
      <c r="D202" s="39"/>
      <c r="E202" s="39"/>
      <c r="F202" s="40"/>
      <c r="G202" s="47"/>
      <c r="H202" s="48"/>
      <c r="I202" s="47"/>
      <c r="J202" s="261"/>
      <c r="K202" s="262"/>
      <c r="L202" s="194"/>
      <c r="M202" s="194"/>
      <c r="N202" s="194"/>
      <c r="O202" s="194"/>
      <c r="P202" s="194"/>
      <c r="Q202" s="194"/>
      <c r="R202" s="194"/>
      <c r="S202" s="194"/>
      <c r="T202" s="194"/>
      <c r="U202" s="194"/>
      <c r="V202" s="194"/>
      <c r="W202" s="194"/>
      <c r="X202" s="194"/>
      <c r="Y202" s="194"/>
      <c r="Z202" s="238"/>
      <c r="AA202" s="238"/>
      <c r="AB202" s="238"/>
      <c r="AC202" s="203">
        <f t="shared" si="71"/>
        <v>0</v>
      </c>
      <c r="AD202" s="201">
        <f t="shared" si="72"/>
        <v>0</v>
      </c>
      <c r="AE202" s="201">
        <f t="shared" si="73"/>
        <v>0</v>
      </c>
      <c r="AF202" s="201">
        <f t="shared" si="74"/>
        <v>0</v>
      </c>
      <c r="AG202" s="203">
        <f t="shared" si="75"/>
        <v>0</v>
      </c>
    </row>
    <row r="203" spans="1:33" ht="19.5" thickBot="1" x14ac:dyDescent="0.3">
      <c r="A203" s="133"/>
      <c r="B203" s="199"/>
      <c r="C203" s="39"/>
      <c r="D203" s="39"/>
      <c r="E203" s="39"/>
      <c r="F203" s="40"/>
      <c r="G203" s="47"/>
      <c r="H203" s="48"/>
      <c r="I203" s="47"/>
      <c r="J203" s="261"/>
      <c r="K203" s="262"/>
      <c r="L203" s="194"/>
      <c r="M203" s="194"/>
      <c r="N203" s="194"/>
      <c r="O203" s="194"/>
      <c r="P203" s="194"/>
      <c r="Q203" s="194"/>
      <c r="R203" s="194"/>
      <c r="S203" s="194"/>
      <c r="T203" s="194"/>
      <c r="U203" s="194"/>
      <c r="V203" s="194"/>
      <c r="W203" s="194"/>
      <c r="X203" s="194"/>
      <c r="Y203" s="194"/>
      <c r="Z203" s="238"/>
      <c r="AA203" s="238"/>
      <c r="AB203" s="238"/>
      <c r="AC203" s="203">
        <f t="shared" si="71"/>
        <v>0</v>
      </c>
      <c r="AD203" s="201">
        <f t="shared" si="72"/>
        <v>0</v>
      </c>
      <c r="AE203" s="201">
        <f t="shared" si="73"/>
        <v>0</v>
      </c>
      <c r="AF203" s="201">
        <f t="shared" si="74"/>
        <v>0</v>
      </c>
      <c r="AG203" s="203">
        <f t="shared" si="75"/>
        <v>0</v>
      </c>
    </row>
    <row r="204" spans="1:33" ht="19.5" thickBot="1" x14ac:dyDescent="0.3">
      <c r="A204" s="133"/>
      <c r="B204" s="199"/>
      <c r="C204" s="39"/>
      <c r="D204" s="39"/>
      <c r="E204" s="39"/>
      <c r="F204" s="40"/>
      <c r="G204" s="47"/>
      <c r="H204" s="48"/>
      <c r="I204" s="47"/>
      <c r="J204" s="261"/>
      <c r="K204" s="262"/>
      <c r="L204" s="194"/>
      <c r="M204" s="194"/>
      <c r="N204" s="194"/>
      <c r="O204" s="194"/>
      <c r="P204" s="194"/>
      <c r="Q204" s="194"/>
      <c r="R204" s="194"/>
      <c r="S204" s="194"/>
      <c r="T204" s="194"/>
      <c r="U204" s="194"/>
      <c r="V204" s="194"/>
      <c r="W204" s="194"/>
      <c r="X204" s="194"/>
      <c r="Y204" s="194"/>
      <c r="Z204" s="238"/>
      <c r="AA204" s="238"/>
      <c r="AB204" s="238"/>
      <c r="AC204" s="203">
        <f t="shared" si="71"/>
        <v>0</v>
      </c>
      <c r="AD204" s="201">
        <f t="shared" si="72"/>
        <v>0</v>
      </c>
      <c r="AE204" s="201">
        <f t="shared" si="73"/>
        <v>0</v>
      </c>
      <c r="AF204" s="201">
        <f t="shared" si="74"/>
        <v>0</v>
      </c>
      <c r="AG204" s="203">
        <f t="shared" si="75"/>
        <v>0</v>
      </c>
    </row>
    <row r="205" spans="1:33" ht="19.5" thickBot="1" x14ac:dyDescent="0.3">
      <c r="A205" s="133"/>
      <c r="B205" s="199"/>
      <c r="C205" s="39"/>
      <c r="D205" s="39"/>
      <c r="E205" s="39"/>
      <c r="F205" s="40"/>
      <c r="G205" s="47"/>
      <c r="H205" s="48"/>
      <c r="I205" s="47"/>
      <c r="J205" s="261"/>
      <c r="K205" s="262"/>
      <c r="L205" s="194"/>
      <c r="M205" s="194"/>
      <c r="N205" s="194"/>
      <c r="O205" s="194"/>
      <c r="P205" s="194"/>
      <c r="Q205" s="194"/>
      <c r="R205" s="194"/>
      <c r="S205" s="194"/>
      <c r="T205" s="194"/>
      <c r="U205" s="194"/>
      <c r="V205" s="194"/>
      <c r="W205" s="194"/>
      <c r="X205" s="194"/>
      <c r="Y205" s="194"/>
      <c r="Z205" s="238"/>
      <c r="AA205" s="238"/>
      <c r="AB205" s="238"/>
      <c r="AC205" s="203">
        <f t="shared" si="71"/>
        <v>0</v>
      </c>
      <c r="AD205" s="201">
        <f t="shared" si="72"/>
        <v>0</v>
      </c>
      <c r="AE205" s="201">
        <f t="shared" si="73"/>
        <v>0</v>
      </c>
      <c r="AF205" s="201">
        <f t="shared" si="74"/>
        <v>0</v>
      </c>
      <c r="AG205" s="203">
        <f t="shared" si="75"/>
        <v>0</v>
      </c>
    </row>
    <row r="206" spans="1:33" ht="19.5" thickBot="1" x14ac:dyDescent="0.3">
      <c r="A206" s="133"/>
      <c r="B206" s="199"/>
      <c r="C206" s="39"/>
      <c r="D206" s="39"/>
      <c r="E206" s="39"/>
      <c r="F206" s="40"/>
      <c r="G206" s="47"/>
      <c r="H206" s="48"/>
      <c r="I206" s="47"/>
      <c r="J206" s="261"/>
      <c r="K206" s="262"/>
      <c r="L206" s="194"/>
      <c r="M206" s="194"/>
      <c r="N206" s="194"/>
      <c r="O206" s="194"/>
      <c r="P206" s="194"/>
      <c r="Q206" s="194"/>
      <c r="R206" s="194"/>
      <c r="S206" s="194"/>
      <c r="T206" s="194"/>
      <c r="U206" s="194"/>
      <c r="V206" s="194"/>
      <c r="W206" s="194"/>
      <c r="X206" s="194"/>
      <c r="Y206" s="194"/>
      <c r="Z206" s="238"/>
      <c r="AA206" s="238"/>
      <c r="AB206" s="238"/>
      <c r="AC206" s="203">
        <f t="shared" si="71"/>
        <v>0</v>
      </c>
      <c r="AD206" s="201">
        <f t="shared" si="72"/>
        <v>0</v>
      </c>
      <c r="AE206" s="201">
        <f t="shared" si="73"/>
        <v>0</v>
      </c>
      <c r="AF206" s="201">
        <f t="shared" si="74"/>
        <v>0</v>
      </c>
      <c r="AG206" s="203">
        <f t="shared" si="75"/>
        <v>0</v>
      </c>
    </row>
    <row r="207" spans="1:33" ht="19.5" thickBot="1" x14ac:dyDescent="0.3">
      <c r="A207" s="133"/>
      <c r="B207" s="199"/>
      <c r="C207" s="39"/>
      <c r="D207" s="39"/>
      <c r="E207" s="39"/>
      <c r="F207" s="40"/>
      <c r="G207" s="47"/>
      <c r="H207" s="48"/>
      <c r="I207" s="47"/>
      <c r="J207" s="261"/>
      <c r="K207" s="262"/>
      <c r="L207" s="194"/>
      <c r="M207" s="194"/>
      <c r="N207" s="194"/>
      <c r="O207" s="194"/>
      <c r="P207" s="194"/>
      <c r="Q207" s="194"/>
      <c r="R207" s="194"/>
      <c r="S207" s="194"/>
      <c r="T207" s="194"/>
      <c r="U207" s="194"/>
      <c r="V207" s="194"/>
      <c r="W207" s="194"/>
      <c r="X207" s="194"/>
      <c r="Y207" s="194"/>
      <c r="Z207" s="238"/>
      <c r="AA207" s="238"/>
      <c r="AB207" s="238"/>
      <c r="AC207" s="203">
        <f t="shared" si="71"/>
        <v>0</v>
      </c>
      <c r="AD207" s="201">
        <f t="shared" si="72"/>
        <v>0</v>
      </c>
      <c r="AE207" s="201">
        <f t="shared" si="73"/>
        <v>0</v>
      </c>
      <c r="AF207" s="201">
        <f t="shared" si="74"/>
        <v>0</v>
      </c>
      <c r="AG207" s="203">
        <f t="shared" si="75"/>
        <v>0</v>
      </c>
    </row>
    <row r="208" spans="1:33" ht="19.5" thickBot="1" x14ac:dyDescent="0.3">
      <c r="A208" s="133"/>
      <c r="B208" s="199"/>
      <c r="C208" s="39"/>
      <c r="D208" s="39"/>
      <c r="E208" s="39"/>
      <c r="F208" s="40"/>
      <c r="G208" s="47"/>
      <c r="H208" s="48"/>
      <c r="I208" s="47"/>
      <c r="J208" s="261"/>
      <c r="K208" s="262"/>
      <c r="L208" s="194"/>
      <c r="M208" s="194"/>
      <c r="N208" s="194"/>
      <c r="O208" s="194"/>
      <c r="P208" s="194"/>
      <c r="Q208" s="194"/>
      <c r="R208" s="194"/>
      <c r="S208" s="194"/>
      <c r="T208" s="194"/>
      <c r="U208" s="194"/>
      <c r="V208" s="194"/>
      <c r="W208" s="194"/>
      <c r="X208" s="194"/>
      <c r="Y208" s="194"/>
      <c r="Z208" s="238"/>
      <c r="AA208" s="238"/>
      <c r="AB208" s="238"/>
      <c r="AC208" s="203">
        <f t="shared" si="71"/>
        <v>0</v>
      </c>
      <c r="AD208" s="201">
        <f t="shared" si="72"/>
        <v>0</v>
      </c>
      <c r="AE208" s="201">
        <f t="shared" si="73"/>
        <v>0</v>
      </c>
      <c r="AF208" s="201">
        <f t="shared" si="74"/>
        <v>0</v>
      </c>
      <c r="AG208" s="203">
        <f t="shared" si="75"/>
        <v>0</v>
      </c>
    </row>
    <row r="209" spans="1:33" ht="19.5" thickBot="1" x14ac:dyDescent="0.3">
      <c r="A209" s="133"/>
      <c r="B209" s="199"/>
      <c r="C209" s="39"/>
      <c r="D209" s="39"/>
      <c r="E209" s="39"/>
      <c r="F209" s="40"/>
      <c r="G209" s="47"/>
      <c r="H209" s="48"/>
      <c r="I209" s="47"/>
      <c r="J209" s="261"/>
      <c r="K209" s="262"/>
      <c r="L209" s="194"/>
      <c r="M209" s="194"/>
      <c r="N209" s="194"/>
      <c r="O209" s="194"/>
      <c r="P209" s="194"/>
      <c r="Q209" s="194"/>
      <c r="R209" s="194"/>
      <c r="S209" s="194"/>
      <c r="T209" s="194"/>
      <c r="U209" s="194"/>
      <c r="V209" s="194"/>
      <c r="W209" s="194"/>
      <c r="X209" s="194"/>
      <c r="Y209" s="194"/>
      <c r="Z209" s="238"/>
      <c r="AA209" s="238"/>
      <c r="AB209" s="238"/>
      <c r="AC209" s="203">
        <f t="shared" si="71"/>
        <v>0</v>
      </c>
      <c r="AD209" s="201">
        <f t="shared" si="72"/>
        <v>0</v>
      </c>
      <c r="AE209" s="201">
        <f t="shared" si="73"/>
        <v>0</v>
      </c>
      <c r="AF209" s="201">
        <f t="shared" si="74"/>
        <v>0</v>
      </c>
      <c r="AG209" s="203">
        <f t="shared" si="75"/>
        <v>0</v>
      </c>
    </row>
    <row r="210" spans="1:33" ht="19.5" thickBot="1" x14ac:dyDescent="0.3">
      <c r="A210" s="133"/>
      <c r="B210" s="199"/>
      <c r="C210" s="39"/>
      <c r="D210" s="39"/>
      <c r="E210" s="39"/>
      <c r="F210" s="40"/>
      <c r="G210" s="47"/>
      <c r="H210" s="48"/>
      <c r="I210" s="47"/>
      <c r="J210" s="261"/>
      <c r="K210" s="262"/>
      <c r="L210" s="194"/>
      <c r="M210" s="194"/>
      <c r="N210" s="194"/>
      <c r="O210" s="194"/>
      <c r="P210" s="194"/>
      <c r="Q210" s="194"/>
      <c r="R210" s="194"/>
      <c r="S210" s="194"/>
      <c r="T210" s="194"/>
      <c r="U210" s="194"/>
      <c r="V210" s="194"/>
      <c r="W210" s="194"/>
      <c r="X210" s="194"/>
      <c r="Y210" s="194"/>
      <c r="Z210" s="238"/>
      <c r="AA210" s="238"/>
      <c r="AB210" s="238"/>
      <c r="AC210" s="203">
        <f t="shared" si="71"/>
        <v>0</v>
      </c>
      <c r="AD210" s="201">
        <f t="shared" si="72"/>
        <v>0</v>
      </c>
      <c r="AE210" s="201">
        <f t="shared" si="73"/>
        <v>0</v>
      </c>
      <c r="AF210" s="201">
        <f t="shared" si="74"/>
        <v>0</v>
      </c>
      <c r="AG210" s="203">
        <f t="shared" si="75"/>
        <v>0</v>
      </c>
    </row>
    <row r="211" spans="1:33" ht="19.5" thickBot="1" x14ac:dyDescent="0.3">
      <c r="A211" s="133"/>
      <c r="B211" s="199"/>
      <c r="C211" s="39"/>
      <c r="D211" s="39"/>
      <c r="E211" s="39"/>
      <c r="F211" s="40"/>
      <c r="G211" s="47"/>
      <c r="H211" s="48"/>
      <c r="I211" s="47"/>
      <c r="J211" s="261"/>
      <c r="K211" s="262"/>
      <c r="L211" s="194"/>
      <c r="M211" s="194"/>
      <c r="N211" s="194"/>
      <c r="O211" s="194"/>
      <c r="P211" s="194"/>
      <c r="Q211" s="194"/>
      <c r="R211" s="194"/>
      <c r="S211" s="194"/>
      <c r="T211" s="194"/>
      <c r="U211" s="194"/>
      <c r="V211" s="194"/>
      <c r="W211" s="194"/>
      <c r="X211" s="194"/>
      <c r="Y211" s="194"/>
      <c r="Z211" s="238"/>
      <c r="AA211" s="238"/>
      <c r="AB211" s="238"/>
      <c r="AC211" s="203">
        <f t="shared" si="71"/>
        <v>0</v>
      </c>
      <c r="AD211" s="201">
        <f t="shared" si="72"/>
        <v>0</v>
      </c>
      <c r="AE211" s="201">
        <f t="shared" si="73"/>
        <v>0</v>
      </c>
      <c r="AF211" s="201">
        <f t="shared" si="74"/>
        <v>0</v>
      </c>
      <c r="AG211" s="203">
        <f t="shared" si="75"/>
        <v>0</v>
      </c>
    </row>
    <row r="212" spans="1:33" ht="19.5" thickBot="1" x14ac:dyDescent="0.3">
      <c r="A212" s="133"/>
      <c r="B212" s="199"/>
      <c r="C212" s="39"/>
      <c r="D212" s="39"/>
      <c r="E212" s="39"/>
      <c r="F212" s="40"/>
      <c r="G212" s="47"/>
      <c r="H212" s="48"/>
      <c r="I212" s="47"/>
      <c r="J212" s="261"/>
      <c r="K212" s="262"/>
      <c r="L212" s="194"/>
      <c r="M212" s="194"/>
      <c r="N212" s="194"/>
      <c r="O212" s="194"/>
      <c r="P212" s="194"/>
      <c r="Q212" s="194"/>
      <c r="R212" s="194"/>
      <c r="S212" s="194"/>
      <c r="T212" s="194"/>
      <c r="U212" s="194"/>
      <c r="V212" s="194"/>
      <c r="W212" s="194"/>
      <c r="X212" s="194"/>
      <c r="Y212" s="194"/>
      <c r="Z212" s="238"/>
      <c r="AA212" s="238"/>
      <c r="AB212" s="238"/>
      <c r="AC212" s="203">
        <f t="shared" si="71"/>
        <v>0</v>
      </c>
      <c r="AD212" s="201">
        <f t="shared" si="72"/>
        <v>0</v>
      </c>
      <c r="AE212" s="201">
        <f t="shared" si="73"/>
        <v>0</v>
      </c>
      <c r="AF212" s="201">
        <f t="shared" si="74"/>
        <v>0</v>
      </c>
      <c r="AG212" s="203">
        <f t="shared" si="75"/>
        <v>0</v>
      </c>
    </row>
    <row r="213" spans="1:33" ht="19.5" thickBot="1" x14ac:dyDescent="0.3">
      <c r="A213" s="133"/>
      <c r="B213" s="199"/>
      <c r="C213" s="39"/>
      <c r="D213" s="39"/>
      <c r="E213" s="39"/>
      <c r="F213" s="40"/>
      <c r="G213" s="47"/>
      <c r="H213" s="48"/>
      <c r="I213" s="47"/>
      <c r="J213" s="261"/>
      <c r="K213" s="262"/>
      <c r="L213" s="194"/>
      <c r="M213" s="194"/>
      <c r="N213" s="194"/>
      <c r="O213" s="194"/>
      <c r="P213" s="194"/>
      <c r="Q213" s="194"/>
      <c r="R213" s="194"/>
      <c r="S213" s="194"/>
      <c r="T213" s="194"/>
      <c r="U213" s="194"/>
      <c r="V213" s="194"/>
      <c r="W213" s="194"/>
      <c r="X213" s="194"/>
      <c r="Y213" s="194"/>
      <c r="Z213" s="238"/>
      <c r="AA213" s="238"/>
      <c r="AB213" s="238"/>
      <c r="AC213" s="203">
        <f t="shared" si="71"/>
        <v>0</v>
      </c>
      <c r="AD213" s="201">
        <f t="shared" si="72"/>
        <v>0</v>
      </c>
      <c r="AE213" s="201">
        <f t="shared" si="73"/>
        <v>0</v>
      </c>
      <c r="AF213" s="201">
        <f t="shared" si="74"/>
        <v>0</v>
      </c>
      <c r="AG213" s="203">
        <f t="shared" si="75"/>
        <v>0</v>
      </c>
    </row>
    <row r="214" spans="1:33" ht="19.5" thickBot="1" x14ac:dyDescent="0.3">
      <c r="A214" s="133"/>
      <c r="B214" s="199"/>
      <c r="C214" s="39"/>
      <c r="D214" s="39"/>
      <c r="E214" s="39"/>
      <c r="F214" s="40"/>
      <c r="G214" s="47"/>
      <c r="H214" s="48"/>
      <c r="I214" s="47"/>
      <c r="J214" s="261"/>
      <c r="K214" s="262"/>
      <c r="L214" s="194"/>
      <c r="M214" s="194"/>
      <c r="N214" s="194"/>
      <c r="O214" s="194"/>
      <c r="P214" s="194"/>
      <c r="Q214" s="194"/>
      <c r="R214" s="194"/>
      <c r="S214" s="194"/>
      <c r="T214" s="194"/>
      <c r="U214" s="194"/>
      <c r="V214" s="194"/>
      <c r="W214" s="194"/>
      <c r="X214" s="194"/>
      <c r="Y214" s="194"/>
      <c r="Z214" s="238"/>
      <c r="AA214" s="238"/>
      <c r="AB214" s="238"/>
      <c r="AC214" s="203">
        <f t="shared" si="71"/>
        <v>0</v>
      </c>
      <c r="AD214" s="201">
        <f t="shared" si="72"/>
        <v>0</v>
      </c>
      <c r="AE214" s="201">
        <f t="shared" si="73"/>
        <v>0</v>
      </c>
      <c r="AF214" s="201">
        <f t="shared" si="74"/>
        <v>0</v>
      </c>
      <c r="AG214" s="203">
        <f t="shared" si="75"/>
        <v>0</v>
      </c>
    </row>
    <row r="215" spans="1:33" ht="19.5" thickBot="1" x14ac:dyDescent="0.3">
      <c r="A215" s="133"/>
      <c r="B215" s="199"/>
      <c r="C215" s="39"/>
      <c r="D215" s="39"/>
      <c r="E215" s="39"/>
      <c r="F215" s="40"/>
      <c r="G215" s="47"/>
      <c r="H215" s="48"/>
      <c r="I215" s="47"/>
      <c r="J215" s="261"/>
      <c r="K215" s="262"/>
      <c r="L215" s="194"/>
      <c r="M215" s="194"/>
      <c r="N215" s="194"/>
      <c r="O215" s="194"/>
      <c r="P215" s="194"/>
      <c r="Q215" s="194"/>
      <c r="R215" s="194"/>
      <c r="S215" s="194"/>
      <c r="T215" s="194"/>
      <c r="U215" s="194"/>
      <c r="V215" s="194"/>
      <c r="W215" s="194"/>
      <c r="X215" s="194"/>
      <c r="Y215" s="194"/>
      <c r="Z215" s="238"/>
      <c r="AA215" s="238"/>
      <c r="AB215" s="238"/>
      <c r="AC215" s="203">
        <f t="shared" si="71"/>
        <v>0</v>
      </c>
      <c r="AD215" s="201">
        <f t="shared" si="72"/>
        <v>0</v>
      </c>
      <c r="AE215" s="201">
        <f t="shared" si="73"/>
        <v>0</v>
      </c>
      <c r="AF215" s="201">
        <f t="shared" si="74"/>
        <v>0</v>
      </c>
      <c r="AG215" s="203">
        <f t="shared" si="75"/>
        <v>0</v>
      </c>
    </row>
    <row r="216" spans="1:33" ht="19.5" thickBot="1" x14ac:dyDescent="0.3">
      <c r="A216" s="133"/>
      <c r="B216" s="199"/>
      <c r="C216" s="39"/>
      <c r="D216" s="39"/>
      <c r="E216" s="39"/>
      <c r="F216" s="40"/>
      <c r="G216" s="47"/>
      <c r="H216" s="48"/>
      <c r="I216" s="47"/>
      <c r="J216" s="261"/>
      <c r="K216" s="262"/>
      <c r="L216" s="194"/>
      <c r="M216" s="194"/>
      <c r="N216" s="194"/>
      <c r="O216" s="194"/>
      <c r="P216" s="194"/>
      <c r="Q216" s="194"/>
      <c r="R216" s="194"/>
      <c r="S216" s="194"/>
      <c r="T216" s="194"/>
      <c r="U216" s="194"/>
      <c r="V216" s="194"/>
      <c r="W216" s="194"/>
      <c r="X216" s="194"/>
      <c r="Y216" s="194"/>
      <c r="Z216" s="238"/>
      <c r="AA216" s="238"/>
      <c r="AB216" s="238"/>
      <c r="AC216" s="203">
        <f t="shared" si="71"/>
        <v>0</v>
      </c>
      <c r="AD216" s="201">
        <f t="shared" si="72"/>
        <v>0</v>
      </c>
      <c r="AE216" s="201">
        <f t="shared" si="73"/>
        <v>0</v>
      </c>
      <c r="AF216" s="201">
        <f t="shared" si="74"/>
        <v>0</v>
      </c>
      <c r="AG216" s="203">
        <f t="shared" si="75"/>
        <v>0</v>
      </c>
    </row>
    <row r="217" spans="1:33" ht="19.5" thickBot="1" x14ac:dyDescent="0.3">
      <c r="A217" s="133"/>
      <c r="B217" s="199"/>
      <c r="C217" s="39"/>
      <c r="D217" s="39"/>
      <c r="E217" s="39"/>
      <c r="F217" s="40"/>
      <c r="G217" s="47"/>
      <c r="H217" s="48"/>
      <c r="I217" s="47"/>
      <c r="J217" s="261"/>
      <c r="K217" s="262"/>
      <c r="L217" s="194"/>
      <c r="M217" s="194"/>
      <c r="N217" s="194"/>
      <c r="O217" s="194"/>
      <c r="P217" s="194"/>
      <c r="Q217" s="194"/>
      <c r="R217" s="194"/>
      <c r="S217" s="194"/>
      <c r="T217" s="194"/>
      <c r="U217" s="194"/>
      <c r="V217" s="194"/>
      <c r="W217" s="194"/>
      <c r="X217" s="194"/>
      <c r="Y217" s="194"/>
      <c r="Z217" s="238"/>
      <c r="AA217" s="238"/>
      <c r="AB217" s="238"/>
      <c r="AC217" s="203">
        <f t="shared" si="71"/>
        <v>0</v>
      </c>
      <c r="AD217" s="201">
        <f t="shared" si="72"/>
        <v>0</v>
      </c>
      <c r="AE217" s="201">
        <f t="shared" si="73"/>
        <v>0</v>
      </c>
      <c r="AF217" s="201">
        <f t="shared" si="74"/>
        <v>0</v>
      </c>
      <c r="AG217" s="203">
        <f t="shared" si="75"/>
        <v>0</v>
      </c>
    </row>
    <row r="218" spans="1:33" ht="19.5" thickBot="1" x14ac:dyDescent="0.3">
      <c r="A218" s="133"/>
      <c r="B218" s="199"/>
      <c r="C218" s="39"/>
      <c r="D218" s="39"/>
      <c r="E218" s="39"/>
      <c r="F218" s="40"/>
      <c r="G218" s="47"/>
      <c r="H218" s="48"/>
      <c r="I218" s="47"/>
      <c r="J218" s="261"/>
      <c r="K218" s="262"/>
      <c r="L218" s="194"/>
      <c r="M218" s="194"/>
      <c r="N218" s="194"/>
      <c r="O218" s="194"/>
      <c r="P218" s="194"/>
      <c r="Q218" s="194"/>
      <c r="R218" s="194"/>
      <c r="S218" s="194"/>
      <c r="T218" s="194"/>
      <c r="U218" s="194"/>
      <c r="V218" s="194"/>
      <c r="W218" s="194"/>
      <c r="X218" s="194"/>
      <c r="Y218" s="194"/>
      <c r="Z218" s="238"/>
      <c r="AA218" s="238"/>
      <c r="AB218" s="238"/>
      <c r="AC218" s="203">
        <f t="shared" si="71"/>
        <v>0</v>
      </c>
      <c r="AD218" s="201">
        <f t="shared" si="72"/>
        <v>0</v>
      </c>
      <c r="AE218" s="201">
        <f t="shared" si="73"/>
        <v>0</v>
      </c>
      <c r="AF218" s="201">
        <f t="shared" si="74"/>
        <v>0</v>
      </c>
      <c r="AG218" s="203">
        <f t="shared" si="75"/>
        <v>0</v>
      </c>
    </row>
    <row r="219" spans="1:33" ht="19.5" thickBot="1" x14ac:dyDescent="0.3">
      <c r="A219" s="133"/>
      <c r="B219" s="199"/>
      <c r="C219" s="39"/>
      <c r="D219" s="39"/>
      <c r="E219" s="39"/>
      <c r="F219" s="40"/>
      <c r="G219" s="47"/>
      <c r="H219" s="48"/>
      <c r="I219" s="47"/>
      <c r="J219" s="261"/>
      <c r="K219" s="262"/>
      <c r="L219" s="194"/>
      <c r="M219" s="194"/>
      <c r="N219" s="194"/>
      <c r="O219" s="194"/>
      <c r="P219" s="194"/>
      <c r="Q219" s="194"/>
      <c r="R219" s="194"/>
      <c r="S219" s="194"/>
      <c r="T219" s="194"/>
      <c r="U219" s="194"/>
      <c r="V219" s="194"/>
      <c r="W219" s="194"/>
      <c r="X219" s="194"/>
      <c r="Y219" s="194"/>
      <c r="Z219" s="238"/>
      <c r="AA219" s="238"/>
      <c r="AB219" s="238"/>
      <c r="AC219" s="203">
        <f t="shared" si="71"/>
        <v>0</v>
      </c>
      <c r="AD219" s="201">
        <f t="shared" si="72"/>
        <v>0</v>
      </c>
      <c r="AE219" s="201">
        <f t="shared" si="73"/>
        <v>0</v>
      </c>
      <c r="AF219" s="201">
        <f t="shared" si="74"/>
        <v>0</v>
      </c>
      <c r="AG219" s="203">
        <f t="shared" si="75"/>
        <v>0</v>
      </c>
    </row>
    <row r="220" spans="1:33" ht="19.5" thickBot="1" x14ac:dyDescent="0.3">
      <c r="A220" s="133"/>
      <c r="B220" s="199"/>
      <c r="C220" s="39"/>
      <c r="D220" s="39"/>
      <c r="E220" s="39"/>
      <c r="F220" s="40"/>
      <c r="G220" s="47"/>
      <c r="H220" s="48"/>
      <c r="I220" s="47"/>
      <c r="J220" s="261"/>
      <c r="K220" s="262"/>
      <c r="L220" s="194"/>
      <c r="M220" s="194"/>
      <c r="N220" s="194"/>
      <c r="O220" s="194"/>
      <c r="P220" s="194"/>
      <c r="Q220" s="194"/>
      <c r="R220" s="194"/>
      <c r="S220" s="194"/>
      <c r="T220" s="194"/>
      <c r="U220" s="194"/>
      <c r="V220" s="194"/>
      <c r="W220" s="194"/>
      <c r="X220" s="194"/>
      <c r="Y220" s="194"/>
      <c r="Z220" s="238"/>
      <c r="AA220" s="238"/>
      <c r="AB220" s="238"/>
      <c r="AC220" s="203">
        <f t="shared" si="71"/>
        <v>0</v>
      </c>
      <c r="AD220" s="201">
        <f t="shared" si="72"/>
        <v>0</v>
      </c>
      <c r="AE220" s="201">
        <f t="shared" si="73"/>
        <v>0</v>
      </c>
      <c r="AF220" s="201">
        <f t="shared" si="74"/>
        <v>0</v>
      </c>
      <c r="AG220" s="203">
        <f t="shared" si="75"/>
        <v>0</v>
      </c>
    </row>
    <row r="221" spans="1:33" ht="19.5" thickBot="1" x14ac:dyDescent="0.3">
      <c r="A221" s="133"/>
      <c r="B221" s="199"/>
      <c r="C221" s="39"/>
      <c r="D221" s="39"/>
      <c r="E221" s="39"/>
      <c r="F221" s="40"/>
      <c r="G221" s="47"/>
      <c r="H221" s="48"/>
      <c r="I221" s="47"/>
      <c r="J221" s="261"/>
      <c r="K221" s="262"/>
      <c r="L221" s="194"/>
      <c r="M221" s="194"/>
      <c r="N221" s="194"/>
      <c r="O221" s="194"/>
      <c r="P221" s="194"/>
      <c r="Q221" s="194"/>
      <c r="R221" s="194"/>
      <c r="S221" s="194"/>
      <c r="T221" s="194"/>
      <c r="U221" s="194"/>
      <c r="V221" s="194"/>
      <c r="W221" s="194"/>
      <c r="X221" s="194"/>
      <c r="Y221" s="194"/>
      <c r="Z221" s="238"/>
      <c r="AA221" s="238"/>
      <c r="AB221" s="238"/>
      <c r="AC221" s="203">
        <f t="shared" si="71"/>
        <v>0</v>
      </c>
      <c r="AD221" s="201">
        <f t="shared" si="72"/>
        <v>0</v>
      </c>
      <c r="AE221" s="201">
        <f t="shared" si="73"/>
        <v>0</v>
      </c>
      <c r="AF221" s="201">
        <f t="shared" si="74"/>
        <v>0</v>
      </c>
      <c r="AG221" s="203">
        <f t="shared" si="75"/>
        <v>0</v>
      </c>
    </row>
    <row r="222" spans="1:33" ht="19.5" thickBot="1" x14ac:dyDescent="0.3">
      <c r="A222" s="133"/>
      <c r="B222" s="199"/>
      <c r="C222" s="39"/>
      <c r="D222" s="39"/>
      <c r="E222" s="39"/>
      <c r="F222" s="40"/>
      <c r="G222" s="47"/>
      <c r="H222" s="48"/>
      <c r="I222" s="47"/>
      <c r="J222" s="261"/>
      <c r="K222" s="262"/>
      <c r="L222" s="194"/>
      <c r="M222" s="194"/>
      <c r="N222" s="194"/>
      <c r="O222" s="194"/>
      <c r="P222" s="194"/>
      <c r="Q222" s="194"/>
      <c r="R222" s="194"/>
      <c r="S222" s="194"/>
      <c r="T222" s="194"/>
      <c r="U222" s="194"/>
      <c r="V222" s="194"/>
      <c r="W222" s="194"/>
      <c r="X222" s="194"/>
      <c r="Y222" s="194"/>
      <c r="Z222" s="238"/>
      <c r="AA222" s="238"/>
      <c r="AB222" s="238"/>
      <c r="AC222" s="203">
        <f t="shared" si="71"/>
        <v>0</v>
      </c>
      <c r="AD222" s="201">
        <f t="shared" si="72"/>
        <v>0</v>
      </c>
      <c r="AE222" s="201">
        <f t="shared" si="73"/>
        <v>0</v>
      </c>
      <c r="AF222" s="201">
        <f t="shared" si="74"/>
        <v>0</v>
      </c>
      <c r="AG222" s="203">
        <f t="shared" si="75"/>
        <v>0</v>
      </c>
    </row>
    <row r="223" spans="1:33" ht="15" customHeight="1" thickBot="1" x14ac:dyDescent="0.3">
      <c r="A223" s="133"/>
      <c r="B223" s="199"/>
      <c r="C223" s="39"/>
      <c r="D223" s="39"/>
      <c r="E223" s="39"/>
      <c r="F223" s="40"/>
      <c r="G223" s="47"/>
      <c r="H223" s="48"/>
      <c r="I223" s="47"/>
      <c r="J223" s="261"/>
      <c r="K223" s="262"/>
      <c r="L223" s="194"/>
      <c r="M223" s="194"/>
      <c r="N223" s="194"/>
      <c r="O223" s="194"/>
      <c r="P223" s="194"/>
      <c r="Q223" s="194"/>
      <c r="R223" s="194"/>
      <c r="S223" s="194"/>
      <c r="T223" s="194"/>
      <c r="U223" s="194"/>
      <c r="V223" s="194"/>
      <c r="W223" s="194"/>
      <c r="X223" s="194"/>
      <c r="Y223" s="194"/>
      <c r="Z223" s="238"/>
      <c r="AA223" s="238"/>
      <c r="AB223" s="238"/>
      <c r="AC223" s="203">
        <f t="shared" si="71"/>
        <v>0</v>
      </c>
      <c r="AD223" s="201">
        <f t="shared" si="72"/>
        <v>0</v>
      </c>
      <c r="AE223" s="201">
        <f t="shared" si="73"/>
        <v>0</v>
      </c>
      <c r="AF223" s="201">
        <f t="shared" si="74"/>
        <v>0</v>
      </c>
      <c r="AG223" s="203">
        <f t="shared" si="75"/>
        <v>0</v>
      </c>
    </row>
    <row r="224" spans="1:33" ht="19.5" thickBot="1" x14ac:dyDescent="0.3">
      <c r="A224" s="133"/>
      <c r="B224" s="199"/>
      <c r="C224" s="39"/>
      <c r="D224" s="39"/>
      <c r="E224" s="39"/>
      <c r="F224" s="40"/>
      <c r="G224" s="47"/>
      <c r="H224" s="48"/>
      <c r="I224" s="47"/>
      <c r="J224" s="261"/>
      <c r="K224" s="262"/>
      <c r="L224" s="194"/>
      <c r="M224" s="194"/>
      <c r="N224" s="194"/>
      <c r="O224" s="194"/>
      <c r="P224" s="194"/>
      <c r="Q224" s="194"/>
      <c r="R224" s="194"/>
      <c r="S224" s="194"/>
      <c r="T224" s="194"/>
      <c r="U224" s="194"/>
      <c r="V224" s="194"/>
      <c r="W224" s="194"/>
      <c r="X224" s="194"/>
      <c r="Y224" s="194"/>
      <c r="Z224" s="238"/>
      <c r="AA224" s="238"/>
      <c r="AB224" s="238"/>
      <c r="AC224" s="203">
        <f t="shared" si="71"/>
        <v>0</v>
      </c>
      <c r="AD224" s="201">
        <f t="shared" si="72"/>
        <v>0</v>
      </c>
      <c r="AE224" s="201">
        <f t="shared" si="73"/>
        <v>0</v>
      </c>
      <c r="AF224" s="201">
        <f t="shared" si="74"/>
        <v>0</v>
      </c>
      <c r="AG224" s="203">
        <f t="shared" si="75"/>
        <v>0</v>
      </c>
    </row>
    <row r="225" spans="1:35" ht="19.5" thickBot="1" x14ac:dyDescent="0.3">
      <c r="A225" s="133"/>
      <c r="B225" s="199"/>
      <c r="C225" s="39"/>
      <c r="D225" s="39"/>
      <c r="E225" s="39"/>
      <c r="F225" s="40"/>
      <c r="G225" s="47"/>
      <c r="H225" s="48"/>
      <c r="I225" s="47"/>
      <c r="J225" s="261"/>
      <c r="K225" s="262"/>
      <c r="L225" s="194"/>
      <c r="M225" s="194"/>
      <c r="N225" s="194"/>
      <c r="O225" s="194"/>
      <c r="P225" s="194"/>
      <c r="Q225" s="194"/>
      <c r="R225" s="194"/>
      <c r="S225" s="194"/>
      <c r="T225" s="194"/>
      <c r="U225" s="194"/>
      <c r="V225" s="194"/>
      <c r="W225" s="194"/>
      <c r="X225" s="194"/>
      <c r="Y225" s="194"/>
      <c r="Z225" s="238"/>
      <c r="AA225" s="238"/>
      <c r="AB225" s="238"/>
      <c r="AC225" s="203">
        <f t="shared" si="71"/>
        <v>0</v>
      </c>
      <c r="AD225" s="201">
        <f t="shared" si="72"/>
        <v>0</v>
      </c>
      <c r="AE225" s="201">
        <f t="shared" si="73"/>
        <v>0</v>
      </c>
      <c r="AF225" s="201">
        <f t="shared" si="74"/>
        <v>0</v>
      </c>
      <c r="AG225" s="203">
        <f t="shared" si="75"/>
        <v>0</v>
      </c>
    </row>
    <row r="226" spans="1:35" ht="19.5" thickBot="1" x14ac:dyDescent="0.3">
      <c r="A226" s="133"/>
      <c r="B226" s="43"/>
      <c r="C226" s="39"/>
      <c r="D226" s="39"/>
      <c r="E226" s="39"/>
      <c r="F226" s="40"/>
      <c r="G226" s="47"/>
      <c r="H226" s="48"/>
      <c r="I226" s="47"/>
      <c r="J226" s="261"/>
      <c r="K226" s="262"/>
      <c r="L226" s="194"/>
      <c r="M226" s="194"/>
      <c r="N226" s="194"/>
      <c r="O226" s="194"/>
      <c r="P226" s="194"/>
      <c r="Q226" s="194"/>
      <c r="R226" s="194"/>
      <c r="S226" s="194"/>
      <c r="T226" s="194"/>
      <c r="U226" s="194"/>
      <c r="V226" s="194"/>
      <c r="W226" s="194"/>
      <c r="X226" s="194"/>
      <c r="Y226" s="194"/>
      <c r="Z226" s="238"/>
      <c r="AA226" s="238"/>
      <c r="AB226" s="238"/>
      <c r="AC226" s="203">
        <f t="shared" si="71"/>
        <v>0</v>
      </c>
      <c r="AD226" s="201">
        <f t="shared" si="72"/>
        <v>0</v>
      </c>
      <c r="AE226" s="201">
        <f t="shared" si="73"/>
        <v>0</v>
      </c>
      <c r="AF226" s="201">
        <f t="shared" si="74"/>
        <v>0</v>
      </c>
      <c r="AG226" s="203">
        <f t="shared" si="75"/>
        <v>0</v>
      </c>
    </row>
    <row r="227" spans="1:35" ht="19.5" thickBot="1" x14ac:dyDescent="0.3">
      <c r="A227" s="133"/>
      <c r="B227" s="32"/>
      <c r="C227" s="39"/>
      <c r="D227" s="39"/>
      <c r="E227" s="39"/>
      <c r="F227" s="40"/>
      <c r="G227" s="47"/>
      <c r="H227" s="48"/>
      <c r="I227" s="47"/>
      <c r="J227" s="261"/>
      <c r="K227" s="262"/>
      <c r="L227" s="194"/>
      <c r="M227" s="194"/>
      <c r="N227" s="194"/>
      <c r="O227" s="194"/>
      <c r="P227" s="194"/>
      <c r="Q227" s="194"/>
      <c r="R227" s="194"/>
      <c r="S227" s="194"/>
      <c r="T227" s="194"/>
      <c r="U227" s="194"/>
      <c r="V227" s="194"/>
      <c r="W227" s="194"/>
      <c r="X227" s="194"/>
      <c r="Y227" s="194"/>
      <c r="Z227" s="238"/>
      <c r="AA227" s="238"/>
      <c r="AB227" s="238"/>
      <c r="AC227" s="203">
        <f t="shared" si="71"/>
        <v>0</v>
      </c>
      <c r="AD227" s="201">
        <f t="shared" si="72"/>
        <v>0</v>
      </c>
      <c r="AE227" s="201">
        <f t="shared" si="73"/>
        <v>0</v>
      </c>
      <c r="AF227" s="201">
        <f t="shared" si="74"/>
        <v>0</v>
      </c>
      <c r="AG227" s="203">
        <f t="shared" si="75"/>
        <v>0</v>
      </c>
    </row>
    <row r="228" spans="1:35" ht="19.5" thickBot="1" x14ac:dyDescent="0.3">
      <c r="A228" s="133"/>
      <c r="B228" s="32"/>
      <c r="C228" s="39"/>
      <c r="D228" s="39"/>
      <c r="E228" s="39"/>
      <c r="F228" s="40"/>
      <c r="G228" s="47"/>
      <c r="H228" s="48"/>
      <c r="I228" s="47"/>
      <c r="J228" s="261"/>
      <c r="K228" s="262"/>
      <c r="L228" s="194"/>
      <c r="M228" s="194"/>
      <c r="N228" s="194"/>
      <c r="O228" s="194"/>
      <c r="P228" s="194"/>
      <c r="Q228" s="194"/>
      <c r="R228" s="194"/>
      <c r="S228" s="194"/>
      <c r="T228" s="194"/>
      <c r="U228" s="194"/>
      <c r="V228" s="194"/>
      <c r="W228" s="194"/>
      <c r="X228" s="194"/>
      <c r="Y228" s="194"/>
      <c r="Z228" s="238"/>
      <c r="AA228" s="238"/>
      <c r="AB228" s="238"/>
      <c r="AC228" s="203">
        <f t="shared" si="71"/>
        <v>0</v>
      </c>
      <c r="AD228" s="201">
        <f t="shared" si="72"/>
        <v>0</v>
      </c>
      <c r="AE228" s="201">
        <f t="shared" si="73"/>
        <v>0</v>
      </c>
      <c r="AF228" s="201">
        <f t="shared" si="74"/>
        <v>0</v>
      </c>
      <c r="AG228" s="203">
        <f t="shared" si="75"/>
        <v>0</v>
      </c>
    </row>
    <row r="229" spans="1:35" ht="19.5" thickBot="1" x14ac:dyDescent="0.3">
      <c r="A229" s="133"/>
      <c r="B229" s="32"/>
      <c r="C229" s="39"/>
      <c r="D229" s="39"/>
      <c r="E229" s="39"/>
      <c r="F229" s="40"/>
      <c r="G229" s="47"/>
      <c r="H229" s="48"/>
      <c r="I229" s="47"/>
      <c r="J229" s="261"/>
      <c r="K229" s="262"/>
      <c r="L229" s="194"/>
      <c r="M229" s="194"/>
      <c r="N229" s="194"/>
      <c r="O229" s="194"/>
      <c r="P229" s="194"/>
      <c r="Q229" s="194"/>
      <c r="R229" s="194"/>
      <c r="S229" s="194"/>
      <c r="T229" s="194"/>
      <c r="U229" s="194"/>
      <c r="V229" s="194"/>
      <c r="W229" s="194"/>
      <c r="X229" s="194"/>
      <c r="Y229" s="194"/>
      <c r="Z229" s="238"/>
      <c r="AA229" s="238"/>
      <c r="AB229" s="238"/>
      <c r="AC229" s="203">
        <f t="shared" si="71"/>
        <v>0</v>
      </c>
      <c r="AD229" s="201">
        <f t="shared" si="72"/>
        <v>0</v>
      </c>
      <c r="AE229" s="201">
        <f t="shared" si="73"/>
        <v>0</v>
      </c>
      <c r="AF229" s="201">
        <f t="shared" si="74"/>
        <v>0</v>
      </c>
      <c r="AG229" s="203">
        <f t="shared" si="75"/>
        <v>0</v>
      </c>
    </row>
    <row r="230" spans="1:35" ht="19.5" thickBot="1" x14ac:dyDescent="0.3">
      <c r="A230" s="133"/>
      <c r="B230" s="32"/>
      <c r="C230" s="39"/>
      <c r="D230" s="39"/>
      <c r="E230" s="39"/>
      <c r="F230" s="40"/>
      <c r="G230" s="47"/>
      <c r="H230" s="48"/>
      <c r="I230" s="47"/>
      <c r="J230" s="261"/>
      <c r="K230" s="262"/>
      <c r="L230" s="194"/>
      <c r="M230" s="194"/>
      <c r="N230" s="194"/>
      <c r="O230" s="194"/>
      <c r="P230" s="194"/>
      <c r="Q230" s="194"/>
      <c r="R230" s="194"/>
      <c r="S230" s="194"/>
      <c r="T230" s="194"/>
      <c r="U230" s="194"/>
      <c r="V230" s="194"/>
      <c r="W230" s="194"/>
      <c r="X230" s="194"/>
      <c r="Y230" s="194"/>
      <c r="Z230" s="238"/>
      <c r="AA230" s="238"/>
      <c r="AB230" s="238"/>
      <c r="AC230" s="203">
        <f t="shared" si="71"/>
        <v>0</v>
      </c>
      <c r="AD230" s="201">
        <f t="shared" si="72"/>
        <v>0</v>
      </c>
      <c r="AE230" s="201">
        <f t="shared" si="73"/>
        <v>0</v>
      </c>
      <c r="AF230" s="201">
        <f t="shared" si="74"/>
        <v>0</v>
      </c>
      <c r="AG230" s="203">
        <f t="shared" si="75"/>
        <v>0</v>
      </c>
    </row>
    <row r="231" spans="1:35" ht="19.5" thickBot="1" x14ac:dyDescent="0.3">
      <c r="A231" s="133"/>
      <c r="B231" s="32"/>
      <c r="C231" s="39"/>
      <c r="D231" s="39"/>
      <c r="E231" s="39"/>
      <c r="F231" s="40"/>
      <c r="G231" s="47"/>
      <c r="H231" s="48"/>
      <c r="I231" s="47"/>
      <c r="J231" s="261"/>
      <c r="K231" s="262"/>
      <c r="L231" s="194"/>
      <c r="M231" s="194"/>
      <c r="N231" s="194"/>
      <c r="O231" s="194"/>
      <c r="P231" s="194"/>
      <c r="Q231" s="194"/>
      <c r="R231" s="194"/>
      <c r="S231" s="194"/>
      <c r="T231" s="194"/>
      <c r="U231" s="194"/>
      <c r="V231" s="194"/>
      <c r="W231" s="194"/>
      <c r="X231" s="194"/>
      <c r="Y231" s="194"/>
      <c r="Z231" s="238"/>
      <c r="AA231" s="238"/>
      <c r="AB231" s="238"/>
      <c r="AC231" s="203">
        <f t="shared" si="71"/>
        <v>0</v>
      </c>
      <c r="AD231" s="201">
        <f t="shared" si="72"/>
        <v>0</v>
      </c>
      <c r="AE231" s="201">
        <f t="shared" si="73"/>
        <v>0</v>
      </c>
      <c r="AF231" s="201">
        <f t="shared" si="74"/>
        <v>0</v>
      </c>
      <c r="AG231" s="203">
        <f t="shared" si="75"/>
        <v>0</v>
      </c>
    </row>
    <row r="232" spans="1:35" ht="19.5" thickBot="1" x14ac:dyDescent="0.3">
      <c r="A232" s="133"/>
      <c r="B232" s="32"/>
      <c r="C232" s="39"/>
      <c r="D232" s="39"/>
      <c r="E232" s="39"/>
      <c r="F232" s="40"/>
      <c r="G232" s="47"/>
      <c r="H232" s="48"/>
      <c r="I232" s="47"/>
      <c r="J232" s="261"/>
      <c r="K232" s="262"/>
      <c r="L232" s="194"/>
      <c r="M232" s="194"/>
      <c r="N232" s="194"/>
      <c r="O232" s="194"/>
      <c r="P232" s="194"/>
      <c r="Q232" s="194"/>
      <c r="R232" s="194"/>
      <c r="S232" s="194"/>
      <c r="T232" s="194"/>
      <c r="U232" s="194"/>
      <c r="V232" s="194"/>
      <c r="W232" s="194"/>
      <c r="X232" s="194"/>
      <c r="Y232" s="194"/>
      <c r="Z232" s="238"/>
      <c r="AA232" s="238"/>
      <c r="AB232" s="238"/>
      <c r="AC232" s="203">
        <f t="shared" si="71"/>
        <v>0</v>
      </c>
      <c r="AD232" s="201">
        <f t="shared" si="72"/>
        <v>0</v>
      </c>
      <c r="AE232" s="201">
        <f t="shared" si="73"/>
        <v>0</v>
      </c>
      <c r="AF232" s="201">
        <f t="shared" si="74"/>
        <v>0</v>
      </c>
      <c r="AG232" s="203">
        <f t="shared" si="75"/>
        <v>0</v>
      </c>
    </row>
    <row r="233" spans="1:35" ht="19.5" thickBot="1" x14ac:dyDescent="0.3">
      <c r="A233" s="127"/>
      <c r="B233" s="33"/>
      <c r="C233" s="41"/>
      <c r="D233" s="41"/>
      <c r="E233" s="41"/>
      <c r="F233" s="42"/>
      <c r="G233" s="124"/>
      <c r="H233" s="125"/>
      <c r="I233" s="124"/>
      <c r="J233" s="266"/>
      <c r="K233" s="267"/>
      <c r="L233" s="194"/>
      <c r="M233" s="194"/>
      <c r="N233" s="194"/>
      <c r="O233" s="194"/>
      <c r="P233" s="194"/>
      <c r="Q233" s="194"/>
      <c r="R233" s="194"/>
      <c r="S233" s="194"/>
      <c r="T233" s="194"/>
      <c r="U233" s="194"/>
      <c r="V233" s="194"/>
      <c r="W233" s="194"/>
      <c r="X233" s="194"/>
      <c r="Y233" s="194"/>
      <c r="Z233" s="238"/>
      <c r="AA233" s="238"/>
      <c r="AB233" s="238"/>
      <c r="AC233" s="203">
        <f t="shared" si="71"/>
        <v>0</v>
      </c>
      <c r="AD233" s="201">
        <f t="shared" si="72"/>
        <v>0</v>
      </c>
      <c r="AE233" s="201">
        <f t="shared" si="73"/>
        <v>0</v>
      </c>
      <c r="AF233" s="201">
        <f t="shared" si="74"/>
        <v>0</v>
      </c>
      <c r="AG233" s="203">
        <f t="shared" si="75"/>
        <v>0</v>
      </c>
    </row>
    <row r="234" spans="1:35" ht="15.75" thickTop="1" x14ac:dyDescent="0.25">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239"/>
      <c r="AA234" s="239"/>
      <c r="AB234" s="239"/>
      <c r="AC234" s="203">
        <f>SUM(AC173:AC233)</f>
        <v>0</v>
      </c>
      <c r="AD234" s="203">
        <f t="shared" ref="AD234:AG234" si="76">SUM(AD173:AD233)</f>
        <v>0</v>
      </c>
      <c r="AE234" s="203">
        <f t="shared" si="76"/>
        <v>0</v>
      </c>
      <c r="AF234" s="203">
        <f t="shared" si="76"/>
        <v>0</v>
      </c>
      <c r="AG234" s="203">
        <f t="shared" si="76"/>
        <v>0</v>
      </c>
    </row>
    <row r="235" spans="1:35" x14ac:dyDescent="0.25">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239"/>
      <c r="AA235" s="239"/>
      <c r="AB235" s="238"/>
      <c r="AC235" s="242"/>
      <c r="AD235" s="211"/>
      <c r="AE235" s="225"/>
      <c r="AF235" s="225"/>
      <c r="AG235" s="225"/>
      <c r="AH235" s="211"/>
      <c r="AI235" s="225"/>
    </row>
    <row r="236" spans="1:35" x14ac:dyDescent="0.25">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239"/>
      <c r="AA236" s="239"/>
      <c r="AB236" s="238"/>
      <c r="AC236" s="242"/>
      <c r="AD236" s="211"/>
      <c r="AE236" s="225"/>
      <c r="AF236" s="225"/>
      <c r="AG236" s="225"/>
      <c r="AH236" s="211"/>
      <c r="AI236" s="225"/>
    </row>
    <row r="237" spans="1:35" x14ac:dyDescent="0.25">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239"/>
      <c r="AA237" s="239"/>
      <c r="AB237" s="238"/>
      <c r="AC237" s="242"/>
      <c r="AD237" s="211"/>
      <c r="AE237" s="225"/>
      <c r="AF237" s="225"/>
      <c r="AG237" s="225"/>
      <c r="AH237" s="211"/>
      <c r="AI237" s="225"/>
    </row>
    <row r="238" spans="1:35" x14ac:dyDescent="0.25">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239"/>
      <c r="AA238" s="239"/>
      <c r="AB238" s="238"/>
      <c r="AC238" s="242"/>
      <c r="AD238" s="211"/>
      <c r="AE238" s="225"/>
      <c r="AF238" s="225"/>
      <c r="AG238" s="225"/>
      <c r="AH238" s="211"/>
      <c r="AI238" s="225"/>
    </row>
    <row r="239" spans="1:35" x14ac:dyDescent="0.25">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239"/>
      <c r="AA239" s="239"/>
      <c r="AB239" s="238"/>
      <c r="AC239" s="242"/>
      <c r="AD239" s="211"/>
      <c r="AE239" s="225"/>
      <c r="AF239" s="225"/>
      <c r="AG239" s="225"/>
      <c r="AH239" s="211"/>
      <c r="AI239" s="225"/>
    </row>
    <row r="240" spans="1:35" x14ac:dyDescent="0.25">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239"/>
      <c r="AA240" s="239"/>
      <c r="AB240" s="238"/>
      <c r="AC240" s="242"/>
      <c r="AD240" s="211"/>
      <c r="AE240" s="225"/>
      <c r="AF240" s="225"/>
      <c r="AG240" s="225"/>
      <c r="AH240" s="211"/>
      <c r="AI240" s="225"/>
    </row>
    <row r="241" spans="1:35" x14ac:dyDescent="0.25">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239"/>
      <c r="AA241" s="239"/>
      <c r="AB241" s="238"/>
      <c r="AC241" s="242"/>
      <c r="AD241" s="211"/>
      <c r="AE241" s="225"/>
      <c r="AF241" s="225"/>
      <c r="AG241" s="225"/>
      <c r="AH241" s="211"/>
      <c r="AI241" s="225"/>
    </row>
    <row r="242" spans="1:35" x14ac:dyDescent="0.25">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239"/>
      <c r="AA242" s="239"/>
      <c r="AB242" s="238"/>
      <c r="AC242" s="242"/>
      <c r="AD242" s="211"/>
      <c r="AE242" s="225"/>
      <c r="AF242" s="225"/>
      <c r="AG242" s="225"/>
      <c r="AH242" s="211"/>
      <c r="AI242" s="225"/>
    </row>
    <row r="243" spans="1:35" x14ac:dyDescent="0.25">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239"/>
      <c r="AA243" s="239"/>
      <c r="AB243" s="238"/>
      <c r="AC243" s="242"/>
      <c r="AD243" s="211"/>
      <c r="AE243" s="225"/>
      <c r="AF243" s="225"/>
      <c r="AG243" s="225"/>
      <c r="AH243" s="211"/>
      <c r="AI243" s="225"/>
    </row>
    <row r="244" spans="1:35" x14ac:dyDescent="0.25">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239"/>
      <c r="AA244" s="239"/>
      <c r="AB244" s="238"/>
      <c r="AC244" s="242"/>
      <c r="AD244" s="211"/>
      <c r="AE244" s="225"/>
      <c r="AF244" s="225"/>
      <c r="AG244" s="225"/>
      <c r="AH244" s="211"/>
      <c r="AI244" s="225"/>
    </row>
    <row r="245" spans="1:35" x14ac:dyDescent="0.25">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239"/>
      <c r="AA245" s="239"/>
      <c r="AB245" s="238"/>
      <c r="AC245" s="242"/>
      <c r="AD245" s="211"/>
      <c r="AE245" s="225"/>
      <c r="AF245" s="225"/>
      <c r="AG245" s="225"/>
      <c r="AH245" s="211"/>
      <c r="AI245" s="225"/>
    </row>
    <row r="246" spans="1:35" x14ac:dyDescent="0.25">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239"/>
      <c r="AA246" s="239"/>
      <c r="AB246" s="238"/>
      <c r="AC246" s="242"/>
      <c r="AD246" s="211"/>
      <c r="AE246" s="225"/>
      <c r="AF246" s="225"/>
      <c r="AG246" s="225"/>
      <c r="AH246" s="211"/>
      <c r="AI246" s="225"/>
    </row>
    <row r="247" spans="1:35" x14ac:dyDescent="0.25">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239"/>
      <c r="AA247" s="239"/>
      <c r="AB247" s="238"/>
      <c r="AC247" s="242"/>
      <c r="AD247" s="211"/>
      <c r="AE247" s="225"/>
      <c r="AF247" s="225"/>
      <c r="AG247" s="225"/>
      <c r="AH247" s="211"/>
      <c r="AI247" s="225"/>
    </row>
    <row r="248" spans="1:35" x14ac:dyDescent="0.25">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239"/>
      <c r="AA248" s="239"/>
      <c r="AB248" s="238"/>
      <c r="AC248" s="242"/>
      <c r="AD248" s="211"/>
      <c r="AE248" s="225"/>
      <c r="AF248" s="225"/>
      <c r="AG248" s="225"/>
      <c r="AH248" s="211"/>
      <c r="AI248" s="225"/>
    </row>
    <row r="249" spans="1:35" x14ac:dyDescent="0.25">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239"/>
      <c r="AA249" s="239"/>
      <c r="AB249" s="238"/>
      <c r="AC249" s="242"/>
      <c r="AD249" s="211"/>
      <c r="AE249" s="225"/>
      <c r="AF249" s="225"/>
      <c r="AG249" s="225"/>
      <c r="AH249" s="211"/>
      <c r="AI249" s="225"/>
    </row>
    <row r="250" spans="1:35" x14ac:dyDescent="0.25">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239"/>
      <c r="AA250" s="239"/>
      <c r="AB250" s="239"/>
      <c r="AD250" s="211"/>
      <c r="AE250" s="211"/>
      <c r="AF250" s="211"/>
      <c r="AG250" s="211"/>
      <c r="AH250" s="211"/>
      <c r="AI250" s="225"/>
    </row>
    <row r="251" spans="1:35" x14ac:dyDescent="0.25">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239"/>
      <c r="AA251" s="239"/>
      <c r="AB251" s="239"/>
    </row>
    <row r="252" spans="1:35" x14ac:dyDescent="0.25">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239"/>
      <c r="AA252" s="239"/>
      <c r="AB252" s="239"/>
    </row>
    <row r="253" spans="1:35" x14ac:dyDescent="0.25">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239"/>
      <c r="AA253" s="239"/>
      <c r="AB253" s="239"/>
    </row>
    <row r="254" spans="1:35" x14ac:dyDescent="0.25">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239"/>
      <c r="AA254" s="239"/>
      <c r="AB254" s="239"/>
    </row>
    <row r="255" spans="1:35" x14ac:dyDescent="0.25">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239"/>
      <c r="AA255" s="239"/>
      <c r="AB255" s="239"/>
    </row>
    <row r="256" spans="1:35" x14ac:dyDescent="0.25">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239"/>
      <c r="AA256" s="239"/>
      <c r="AB256" s="239"/>
    </row>
    <row r="257" spans="1:28" x14ac:dyDescent="0.25">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239"/>
      <c r="AA257" s="239"/>
      <c r="AB257" s="239"/>
    </row>
    <row r="258" spans="1:28" x14ac:dyDescent="0.25">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239"/>
      <c r="AA258" s="239"/>
      <c r="AB258" s="239"/>
    </row>
    <row r="259" spans="1:28" x14ac:dyDescent="0.25">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239"/>
      <c r="AA259" s="239"/>
      <c r="AB259" s="239"/>
    </row>
    <row r="260" spans="1:28" x14ac:dyDescent="0.25">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239"/>
      <c r="AA260" s="239"/>
      <c r="AB260" s="239"/>
    </row>
    <row r="261" spans="1:28" x14ac:dyDescent="0.25">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239"/>
      <c r="AA261" s="239"/>
      <c r="AB261" s="239"/>
    </row>
    <row r="262" spans="1:28" x14ac:dyDescent="0.25">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239"/>
      <c r="AA262" s="239"/>
      <c r="AB262" s="239"/>
    </row>
    <row r="263" spans="1:28" x14ac:dyDescent="0.25">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239"/>
      <c r="AA263" s="239"/>
      <c r="AB263" s="239"/>
    </row>
    <row r="264" spans="1:28" x14ac:dyDescent="0.25">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239"/>
      <c r="AA264" s="239"/>
      <c r="AB264" s="239"/>
    </row>
    <row r="265" spans="1:28" x14ac:dyDescent="0.25">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239"/>
      <c r="AA265" s="239"/>
      <c r="AB265" s="239"/>
    </row>
    <row r="266" spans="1:28" x14ac:dyDescent="0.25">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239"/>
      <c r="AA266" s="239"/>
      <c r="AB266" s="239"/>
    </row>
    <row r="267" spans="1:28" x14ac:dyDescent="0.25">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239"/>
      <c r="AA267" s="239"/>
      <c r="AB267" s="239"/>
    </row>
    <row r="268" spans="1:28" x14ac:dyDescent="0.25">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239"/>
      <c r="AA268" s="239"/>
      <c r="AB268" s="239"/>
    </row>
    <row r="269" spans="1:28" x14ac:dyDescent="0.25">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239"/>
      <c r="AA269" s="239"/>
      <c r="AB269" s="239"/>
    </row>
    <row r="270" spans="1:28" x14ac:dyDescent="0.25">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239"/>
      <c r="AA270" s="239"/>
      <c r="AB270" s="239"/>
    </row>
    <row r="271" spans="1:28" x14ac:dyDescent="0.25">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239"/>
      <c r="AA271" s="239"/>
      <c r="AB271" s="239"/>
    </row>
    <row r="272" spans="1:28" x14ac:dyDescent="0.25">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239"/>
      <c r="AA272" s="239"/>
      <c r="AB272" s="239"/>
    </row>
    <row r="273" spans="1:28" x14ac:dyDescent="0.25">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239"/>
      <c r="AA273" s="239"/>
      <c r="AB273" s="239"/>
    </row>
    <row r="274" spans="1:28" x14ac:dyDescent="0.25">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239"/>
      <c r="AA274" s="239"/>
      <c r="AB274" s="239"/>
    </row>
    <row r="275" spans="1:28" x14ac:dyDescent="0.25">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239"/>
      <c r="AA275" s="239"/>
      <c r="AB275" s="239"/>
    </row>
    <row r="276" spans="1:28" x14ac:dyDescent="0.25">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239"/>
      <c r="AA276" s="239"/>
      <c r="AB276" s="239"/>
    </row>
    <row r="277" spans="1:28" x14ac:dyDescent="0.25">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239"/>
      <c r="AA277" s="239"/>
      <c r="AB277" s="239"/>
    </row>
    <row r="278" spans="1:28" x14ac:dyDescent="0.25">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239"/>
      <c r="AA278" s="239"/>
      <c r="AB278" s="239"/>
    </row>
    <row r="279" spans="1:28" x14ac:dyDescent="0.25">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239"/>
      <c r="AA279" s="239"/>
      <c r="AB279" s="239"/>
    </row>
    <row r="280" spans="1:28" x14ac:dyDescent="0.25">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239"/>
      <c r="AA280" s="239"/>
      <c r="AB280" s="239"/>
    </row>
    <row r="281" spans="1:28" x14ac:dyDescent="0.25">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239"/>
      <c r="AA281" s="239"/>
      <c r="AB281" s="239"/>
    </row>
    <row r="282" spans="1:28" x14ac:dyDescent="0.25">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239"/>
      <c r="AA282" s="239"/>
      <c r="AB282" s="239"/>
    </row>
    <row r="283" spans="1:28" x14ac:dyDescent="0.25">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239"/>
      <c r="AA283" s="239"/>
      <c r="AB283" s="239"/>
    </row>
    <row r="284" spans="1:28" x14ac:dyDescent="0.25">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239"/>
      <c r="AA284" s="239"/>
      <c r="AB284" s="239"/>
    </row>
    <row r="285" spans="1:28" x14ac:dyDescent="0.25">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239"/>
      <c r="AA285" s="239"/>
      <c r="AB285" s="239"/>
    </row>
    <row r="286" spans="1:28" x14ac:dyDescent="0.25">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239"/>
      <c r="AA286" s="239"/>
      <c r="AB286" s="239"/>
    </row>
    <row r="287" spans="1:28" x14ac:dyDescent="0.25">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239"/>
      <c r="AA287" s="239"/>
      <c r="AB287" s="239"/>
    </row>
    <row r="288" spans="1:28" x14ac:dyDescent="0.25">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239"/>
      <c r="AA288" s="239"/>
      <c r="AB288" s="239"/>
    </row>
    <row r="289" spans="1:28" x14ac:dyDescent="0.25">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239"/>
      <c r="AA289" s="239"/>
      <c r="AB289" s="239"/>
    </row>
    <row r="290" spans="1:28" x14ac:dyDescent="0.25">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239"/>
      <c r="AA290" s="239"/>
      <c r="AB290" s="239"/>
    </row>
    <row r="291" spans="1:28" x14ac:dyDescent="0.25">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239"/>
      <c r="AA291" s="239"/>
      <c r="AB291" s="239"/>
    </row>
    <row r="292" spans="1:28" x14ac:dyDescent="0.25">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239"/>
      <c r="AA292" s="239"/>
      <c r="AB292" s="239"/>
    </row>
    <row r="293" spans="1:28" x14ac:dyDescent="0.25">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239"/>
      <c r="AA293" s="239"/>
      <c r="AB293" s="239"/>
    </row>
    <row r="294" spans="1:28" x14ac:dyDescent="0.25">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239"/>
      <c r="AA294" s="239"/>
      <c r="AB294" s="239"/>
    </row>
    <row r="295" spans="1:28" x14ac:dyDescent="0.25">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239"/>
      <c r="AA295" s="239"/>
      <c r="AB295" s="239"/>
    </row>
    <row r="296" spans="1:28" x14ac:dyDescent="0.25">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239"/>
      <c r="AA296" s="239"/>
      <c r="AB296" s="239"/>
    </row>
    <row r="297" spans="1:28" x14ac:dyDescent="0.25">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239"/>
      <c r="AA297" s="239"/>
      <c r="AB297" s="239"/>
    </row>
    <row r="298" spans="1:28" x14ac:dyDescent="0.25">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239"/>
      <c r="AA298" s="239"/>
      <c r="AB298" s="239"/>
    </row>
    <row r="299" spans="1:28" x14ac:dyDescent="0.25">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239"/>
      <c r="AA299" s="239"/>
      <c r="AB299" s="239"/>
    </row>
    <row r="300" spans="1:28" x14ac:dyDescent="0.25">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239"/>
      <c r="AA300" s="239"/>
      <c r="AB300" s="239"/>
    </row>
    <row r="301" spans="1:28" x14ac:dyDescent="0.25">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239"/>
      <c r="AA301" s="239"/>
      <c r="AB301" s="239"/>
    </row>
    <row r="302" spans="1:28" x14ac:dyDescent="0.25">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239"/>
      <c r="AA302" s="239"/>
      <c r="AB302" s="239"/>
    </row>
    <row r="303" spans="1:28" x14ac:dyDescent="0.25">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239"/>
      <c r="AA303" s="239"/>
      <c r="AB303" s="239"/>
    </row>
    <row r="304" spans="1:28" x14ac:dyDescent="0.25">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239"/>
      <c r="AA304" s="239"/>
      <c r="AB304" s="239"/>
    </row>
    <row r="305" spans="1:28" x14ac:dyDescent="0.25">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239"/>
      <c r="AA305" s="239"/>
      <c r="AB305" s="239"/>
    </row>
    <row r="306" spans="1:28" x14ac:dyDescent="0.25">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239"/>
      <c r="AA306" s="239"/>
      <c r="AB306" s="239"/>
    </row>
    <row r="307" spans="1:28" x14ac:dyDescent="0.25">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239"/>
      <c r="AA307" s="239"/>
      <c r="AB307" s="239"/>
    </row>
    <row r="308" spans="1:28" x14ac:dyDescent="0.25">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239"/>
      <c r="AA308" s="239"/>
      <c r="AB308" s="239"/>
    </row>
    <row r="309" spans="1:28" x14ac:dyDescent="0.25">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239"/>
      <c r="AA309" s="239"/>
      <c r="AB309" s="239"/>
    </row>
    <row r="310" spans="1:28" x14ac:dyDescent="0.25">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200"/>
      <c r="AB310" s="200"/>
    </row>
    <row r="311" spans="1:28" x14ac:dyDescent="0.25">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200"/>
      <c r="AB311" s="200"/>
    </row>
    <row r="312" spans="1:28" x14ac:dyDescent="0.25">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200"/>
      <c r="AB312" s="200"/>
    </row>
    <row r="313" spans="1:28" x14ac:dyDescent="0.25">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200"/>
      <c r="AB313" s="200"/>
    </row>
    <row r="314" spans="1:28" x14ac:dyDescent="0.25">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200"/>
      <c r="AB314" s="200"/>
    </row>
    <row r="315" spans="1:28" x14ac:dyDescent="0.25">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200"/>
      <c r="AB315" s="200"/>
    </row>
    <row r="316" spans="1:28" x14ac:dyDescent="0.25">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200"/>
      <c r="AB316" s="200"/>
    </row>
    <row r="317" spans="1:28" x14ac:dyDescent="0.25">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200"/>
      <c r="AB317" s="200"/>
    </row>
    <row r="318" spans="1:28" x14ac:dyDescent="0.25">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200"/>
      <c r="AB318" s="200"/>
    </row>
    <row r="319" spans="1:28" x14ac:dyDescent="0.25">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200"/>
      <c r="AB319" s="200"/>
    </row>
    <row r="320" spans="1:28" x14ac:dyDescent="0.25">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200"/>
      <c r="AB320" s="200"/>
    </row>
    <row r="321" spans="1:28" x14ac:dyDescent="0.25">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200"/>
      <c r="AB321" s="200"/>
    </row>
    <row r="322" spans="1:28" x14ac:dyDescent="0.25">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200"/>
      <c r="AB322" s="200"/>
    </row>
    <row r="323" spans="1:28" x14ac:dyDescent="0.25">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200"/>
      <c r="AB323" s="200"/>
    </row>
    <row r="324" spans="1:28" x14ac:dyDescent="0.25">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200"/>
      <c r="AB324" s="200"/>
    </row>
    <row r="325" spans="1:28" x14ac:dyDescent="0.25">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200"/>
      <c r="AB325" s="200"/>
    </row>
    <row r="326" spans="1:28" x14ac:dyDescent="0.25">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200"/>
      <c r="AB326" s="200"/>
    </row>
    <row r="327" spans="1:28" x14ac:dyDescent="0.25">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200"/>
      <c r="AB327" s="200"/>
    </row>
    <row r="328" spans="1:28" x14ac:dyDescent="0.25">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200"/>
      <c r="AB328" s="200"/>
    </row>
    <row r="329" spans="1:28" x14ac:dyDescent="0.25">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200"/>
      <c r="AB329" s="200"/>
    </row>
    <row r="330" spans="1:28" x14ac:dyDescent="0.25">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200"/>
      <c r="AB330" s="200"/>
    </row>
    <row r="331" spans="1:28" x14ac:dyDescent="0.25">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200"/>
      <c r="AB331" s="200"/>
    </row>
    <row r="332" spans="1:28" x14ac:dyDescent="0.25">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200"/>
      <c r="AB332" s="200"/>
    </row>
    <row r="333" spans="1:28" x14ac:dyDescent="0.25">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200"/>
      <c r="AB333" s="200"/>
    </row>
    <row r="334" spans="1:28" x14ac:dyDescent="0.25">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200"/>
      <c r="AB334" s="200"/>
    </row>
    <row r="335" spans="1:28" x14ac:dyDescent="0.25">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200"/>
      <c r="AB335" s="200"/>
    </row>
    <row r="336" spans="1:28" x14ac:dyDescent="0.25">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200"/>
      <c r="AB336" s="200"/>
    </row>
    <row r="337" spans="1:28" x14ac:dyDescent="0.25">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200"/>
      <c r="AB337" s="200"/>
    </row>
    <row r="338" spans="1:28" x14ac:dyDescent="0.25">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200"/>
      <c r="AB338" s="200"/>
    </row>
    <row r="339" spans="1:28" x14ac:dyDescent="0.25">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200"/>
      <c r="AB339" s="200"/>
    </row>
    <row r="340" spans="1:28" x14ac:dyDescent="0.25">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200"/>
      <c r="AB340" s="200"/>
    </row>
    <row r="341" spans="1:28" x14ac:dyDescent="0.25">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200"/>
      <c r="AB341" s="200"/>
    </row>
    <row r="342" spans="1:28" x14ac:dyDescent="0.25">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200"/>
      <c r="AB342" s="200"/>
    </row>
    <row r="343" spans="1:28" x14ac:dyDescent="0.25">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200"/>
      <c r="AB343" s="200"/>
    </row>
    <row r="344" spans="1:28" x14ac:dyDescent="0.25">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200"/>
      <c r="AB344" s="200"/>
    </row>
    <row r="345" spans="1:28" x14ac:dyDescent="0.25">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200"/>
      <c r="AB345" s="200"/>
    </row>
    <row r="346" spans="1:28" x14ac:dyDescent="0.25">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200"/>
      <c r="AB346" s="200"/>
    </row>
    <row r="347" spans="1:28" x14ac:dyDescent="0.25">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200"/>
      <c r="AB347" s="200"/>
    </row>
    <row r="348" spans="1:28" x14ac:dyDescent="0.25">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200"/>
      <c r="AB348" s="200"/>
    </row>
    <row r="349" spans="1:28" x14ac:dyDescent="0.25">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200"/>
      <c r="AB349" s="200"/>
    </row>
    <row r="350" spans="1:28" x14ac:dyDescent="0.25">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200"/>
      <c r="AB350" s="200"/>
    </row>
    <row r="351" spans="1:28" x14ac:dyDescent="0.25">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200"/>
      <c r="AB351" s="200"/>
    </row>
    <row r="352" spans="1:28" x14ac:dyDescent="0.25">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200"/>
      <c r="AB352" s="200"/>
    </row>
    <row r="353" spans="1:28" x14ac:dyDescent="0.25">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200"/>
      <c r="AB353" s="200"/>
    </row>
    <row r="354" spans="1:28" x14ac:dyDescent="0.25">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200"/>
      <c r="AB354" s="200"/>
    </row>
    <row r="355" spans="1:28" x14ac:dyDescent="0.25">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200"/>
      <c r="AB355" s="200"/>
    </row>
    <row r="356" spans="1:28" x14ac:dyDescent="0.25">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200"/>
      <c r="AB356" s="200"/>
    </row>
    <row r="357" spans="1:28" x14ac:dyDescent="0.25">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200"/>
      <c r="AB357" s="200"/>
    </row>
    <row r="358" spans="1:28" x14ac:dyDescent="0.25">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200"/>
      <c r="AB358" s="200"/>
    </row>
    <row r="359" spans="1:28" x14ac:dyDescent="0.25">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200"/>
      <c r="AB359" s="200"/>
    </row>
    <row r="360" spans="1:28" x14ac:dyDescent="0.25">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200"/>
      <c r="AB360" s="200"/>
    </row>
    <row r="361" spans="1:28" x14ac:dyDescent="0.25">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200"/>
      <c r="AB361" s="200"/>
    </row>
    <row r="362" spans="1:28" x14ac:dyDescent="0.25">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200"/>
      <c r="AB362" s="200"/>
    </row>
    <row r="363" spans="1:28" x14ac:dyDescent="0.25">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200"/>
      <c r="AB363" s="200"/>
    </row>
    <row r="364" spans="1:28" x14ac:dyDescent="0.25">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200"/>
      <c r="AB364" s="200"/>
    </row>
    <row r="365" spans="1:28" x14ac:dyDescent="0.25">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200"/>
      <c r="AB365" s="200"/>
    </row>
    <row r="366" spans="1:28" x14ac:dyDescent="0.25">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200"/>
      <c r="AB366" s="200"/>
    </row>
    <row r="367" spans="1:28" x14ac:dyDescent="0.25">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200"/>
      <c r="AB367" s="200"/>
    </row>
    <row r="368" spans="1:28" x14ac:dyDescent="0.25">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200"/>
      <c r="AB368" s="200"/>
    </row>
    <row r="369" spans="1:28" x14ac:dyDescent="0.25">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200"/>
      <c r="AB369" s="200"/>
    </row>
    <row r="370" spans="1:28" x14ac:dyDescent="0.25">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200"/>
      <c r="AB370" s="200"/>
    </row>
    <row r="371" spans="1:28" x14ac:dyDescent="0.25">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200"/>
      <c r="AB371" s="200"/>
    </row>
    <row r="372" spans="1:28" x14ac:dyDescent="0.25">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200"/>
      <c r="AB372" s="200"/>
    </row>
    <row r="373" spans="1:28" x14ac:dyDescent="0.25">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200"/>
      <c r="AB373" s="200"/>
    </row>
    <row r="374" spans="1:28" x14ac:dyDescent="0.25">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200"/>
      <c r="AB374" s="200"/>
    </row>
    <row r="375" spans="1:28" x14ac:dyDescent="0.25">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200"/>
      <c r="AB375" s="200"/>
    </row>
    <row r="376" spans="1:28" x14ac:dyDescent="0.25">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200"/>
      <c r="AB376" s="200"/>
    </row>
    <row r="377" spans="1:28" x14ac:dyDescent="0.25">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200"/>
      <c r="AB377" s="200"/>
    </row>
    <row r="378" spans="1:28" x14ac:dyDescent="0.25">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200"/>
      <c r="AB378" s="200"/>
    </row>
    <row r="379" spans="1:28" x14ac:dyDescent="0.25">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200"/>
      <c r="AB379" s="200"/>
    </row>
    <row r="380" spans="1:28" x14ac:dyDescent="0.25">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200"/>
      <c r="AB380" s="200"/>
    </row>
    <row r="381" spans="1:28" x14ac:dyDescent="0.25">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200"/>
      <c r="AB381" s="200"/>
    </row>
    <row r="382" spans="1:28" x14ac:dyDescent="0.25">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200"/>
      <c r="AB382" s="200"/>
    </row>
    <row r="383" spans="1:28" x14ac:dyDescent="0.25">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200"/>
      <c r="AB383" s="200"/>
    </row>
    <row r="384" spans="1:28" x14ac:dyDescent="0.25">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200"/>
      <c r="AB384" s="200"/>
    </row>
    <row r="385" spans="1:28" x14ac:dyDescent="0.25">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200"/>
      <c r="AB385" s="200"/>
    </row>
    <row r="386" spans="1:28" x14ac:dyDescent="0.25">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200"/>
      <c r="AB386" s="200"/>
    </row>
    <row r="387" spans="1:28" x14ac:dyDescent="0.25">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200"/>
      <c r="AB387" s="200"/>
    </row>
    <row r="388" spans="1:28" x14ac:dyDescent="0.25">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200"/>
      <c r="AB388" s="200"/>
    </row>
    <row r="389" spans="1:28" x14ac:dyDescent="0.25">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200"/>
      <c r="AB389" s="200"/>
    </row>
    <row r="390" spans="1:28" x14ac:dyDescent="0.25">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200"/>
      <c r="AB390" s="200"/>
    </row>
    <row r="391" spans="1:28" x14ac:dyDescent="0.25">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200"/>
      <c r="AB391" s="200"/>
    </row>
    <row r="392" spans="1:28" x14ac:dyDescent="0.25">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200"/>
      <c r="AB392" s="200"/>
    </row>
    <row r="393" spans="1:28" x14ac:dyDescent="0.25">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200"/>
      <c r="AB393" s="200"/>
    </row>
    <row r="394" spans="1:28" x14ac:dyDescent="0.25">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200"/>
      <c r="AB394" s="200"/>
    </row>
    <row r="395" spans="1:28" x14ac:dyDescent="0.25">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200"/>
      <c r="AB395" s="200"/>
    </row>
    <row r="396" spans="1:28" x14ac:dyDescent="0.25">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200"/>
      <c r="AB396" s="200"/>
    </row>
    <row r="397" spans="1:28" x14ac:dyDescent="0.25">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200"/>
      <c r="AB397" s="200"/>
    </row>
    <row r="398" spans="1:28" x14ac:dyDescent="0.25">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200"/>
      <c r="AB398" s="200"/>
    </row>
    <row r="399" spans="1:28" x14ac:dyDescent="0.25">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200"/>
      <c r="AB399" s="200"/>
    </row>
    <row r="400" spans="1:28" x14ac:dyDescent="0.25">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200"/>
      <c r="AB400" s="200"/>
    </row>
    <row r="401" spans="1:28" x14ac:dyDescent="0.25">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200"/>
      <c r="AB401" s="200"/>
    </row>
    <row r="402" spans="1:28" x14ac:dyDescent="0.25">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200"/>
      <c r="AB402" s="200"/>
    </row>
    <row r="403" spans="1:28" x14ac:dyDescent="0.25">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200"/>
      <c r="AB403" s="200"/>
    </row>
    <row r="404" spans="1:28" x14ac:dyDescent="0.25">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200"/>
      <c r="AB404" s="200"/>
    </row>
    <row r="405" spans="1:28" x14ac:dyDescent="0.25">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200"/>
      <c r="AB405" s="200"/>
    </row>
    <row r="406" spans="1:28" x14ac:dyDescent="0.25">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200"/>
      <c r="AB406" s="200"/>
    </row>
    <row r="407" spans="1:28" x14ac:dyDescent="0.25">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200"/>
      <c r="AB407" s="200"/>
    </row>
    <row r="408" spans="1:28" x14ac:dyDescent="0.25">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200"/>
      <c r="AB408" s="200"/>
    </row>
    <row r="409" spans="1:28" x14ac:dyDescent="0.25">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200"/>
      <c r="AB409" s="200"/>
    </row>
    <row r="410" spans="1:28" x14ac:dyDescent="0.25">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200"/>
      <c r="AB410" s="200"/>
    </row>
    <row r="411" spans="1:28" x14ac:dyDescent="0.25">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200"/>
      <c r="AB411" s="200"/>
    </row>
    <row r="412" spans="1:28" x14ac:dyDescent="0.25">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200"/>
      <c r="AB412" s="200"/>
    </row>
    <row r="413" spans="1:28" x14ac:dyDescent="0.25">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200"/>
      <c r="AB413" s="200"/>
    </row>
    <row r="414" spans="1:28" x14ac:dyDescent="0.25">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200"/>
      <c r="AB414" s="200"/>
    </row>
    <row r="415" spans="1:28" x14ac:dyDescent="0.25">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200"/>
      <c r="AB415" s="200"/>
    </row>
    <row r="416" spans="1:28" x14ac:dyDescent="0.25">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200"/>
      <c r="AB416" s="200"/>
    </row>
    <row r="417" spans="1:28" x14ac:dyDescent="0.25">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200"/>
      <c r="AB417" s="200"/>
    </row>
    <row r="418" spans="1:28" x14ac:dyDescent="0.25">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200"/>
      <c r="AB418" s="200"/>
    </row>
    <row r="419" spans="1:28" x14ac:dyDescent="0.25">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200"/>
      <c r="AB419" s="200"/>
    </row>
    <row r="420" spans="1:28" x14ac:dyDescent="0.25">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200"/>
      <c r="AB420" s="200"/>
    </row>
    <row r="421" spans="1:28" x14ac:dyDescent="0.25">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200"/>
      <c r="AB421" s="200"/>
    </row>
    <row r="422" spans="1:28" x14ac:dyDescent="0.25">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200"/>
      <c r="AB422" s="200"/>
    </row>
    <row r="423" spans="1:28" x14ac:dyDescent="0.25">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200"/>
      <c r="AB423" s="200"/>
    </row>
    <row r="424" spans="1:28" x14ac:dyDescent="0.25">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200"/>
      <c r="AB424" s="200"/>
    </row>
    <row r="425" spans="1:28" x14ac:dyDescent="0.25">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200"/>
      <c r="AB425" s="200"/>
    </row>
    <row r="426" spans="1:28" x14ac:dyDescent="0.25">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200"/>
      <c r="AB426" s="200"/>
    </row>
    <row r="427" spans="1:28" x14ac:dyDescent="0.25">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200"/>
      <c r="AB427" s="200"/>
    </row>
    <row r="428" spans="1:28" x14ac:dyDescent="0.25">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200"/>
      <c r="AB428" s="200"/>
    </row>
    <row r="429" spans="1:28" x14ac:dyDescent="0.25">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200"/>
      <c r="AB429" s="200"/>
    </row>
    <row r="430" spans="1:28" x14ac:dyDescent="0.25">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200"/>
    </row>
    <row r="431" spans="1:28" x14ac:dyDescent="0.25">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row>
    <row r="432" spans="1:28" x14ac:dyDescent="0.25">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row>
    <row r="433" spans="1:26" x14ac:dyDescent="0.25">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row>
    <row r="434" spans="1:26" x14ac:dyDescent="0.25">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row>
  </sheetData>
  <mergeCells count="253">
    <mergeCell ref="AI137:AK137"/>
    <mergeCell ref="AI67:AK67"/>
    <mergeCell ref="D67:H67"/>
    <mergeCell ref="D68:H68"/>
    <mergeCell ref="D69:H69"/>
    <mergeCell ref="D70:H70"/>
    <mergeCell ref="D71:H71"/>
    <mergeCell ref="D128:I128"/>
    <mergeCell ref="D129:I129"/>
    <mergeCell ref="D130:I130"/>
    <mergeCell ref="B131:I131"/>
    <mergeCell ref="B132:I132"/>
    <mergeCell ref="D126:I126"/>
    <mergeCell ref="D95:H95"/>
    <mergeCell ref="D100:H100"/>
    <mergeCell ref="D103:H103"/>
    <mergeCell ref="D104:H104"/>
    <mergeCell ref="D105:H105"/>
    <mergeCell ref="D73:H73"/>
    <mergeCell ref="D78:H78"/>
    <mergeCell ref="D74:H74"/>
    <mergeCell ref="D134:H134"/>
    <mergeCell ref="D135:H135"/>
    <mergeCell ref="D136:H136"/>
    <mergeCell ref="D16:H16"/>
    <mergeCell ref="D17:H17"/>
    <mergeCell ref="D31:H31"/>
    <mergeCell ref="D32:H32"/>
    <mergeCell ref="D33:H33"/>
    <mergeCell ref="D34:H34"/>
    <mergeCell ref="D35:H35"/>
    <mergeCell ref="D58:I58"/>
    <mergeCell ref="D59:I59"/>
    <mergeCell ref="D36:H36"/>
    <mergeCell ref="D37:H37"/>
    <mergeCell ref="D55:I55"/>
    <mergeCell ref="D56:I56"/>
    <mergeCell ref="D57:I57"/>
    <mergeCell ref="D38:H38"/>
    <mergeCell ref="D18:H18"/>
    <mergeCell ref="D24:H24"/>
    <mergeCell ref="D25:H25"/>
    <mergeCell ref="D29:H29"/>
    <mergeCell ref="D30:H30"/>
    <mergeCell ref="D41:H41"/>
    <mergeCell ref="D19:H19"/>
    <mergeCell ref="D21:H21"/>
    <mergeCell ref="D22:H22"/>
    <mergeCell ref="B7:I7"/>
    <mergeCell ref="B8:I8"/>
    <mergeCell ref="D9:H9"/>
    <mergeCell ref="D10:H10"/>
    <mergeCell ref="D11:H11"/>
    <mergeCell ref="D12:H12"/>
    <mergeCell ref="D13:H13"/>
    <mergeCell ref="D14:H14"/>
    <mergeCell ref="D15:H15"/>
    <mergeCell ref="E170:E171"/>
    <mergeCell ref="F170:F171"/>
    <mergeCell ref="G171:G172"/>
    <mergeCell ref="H171:H172"/>
    <mergeCell ref="I171:I172"/>
    <mergeCell ref="D160:I160"/>
    <mergeCell ref="D161:I161"/>
    <mergeCell ref="D149:I149"/>
    <mergeCell ref="D150:I150"/>
    <mergeCell ref="D151:I151"/>
    <mergeCell ref="D152:I152"/>
    <mergeCell ref="D153:I153"/>
    <mergeCell ref="D154:I154"/>
    <mergeCell ref="D155:I155"/>
    <mergeCell ref="D156:I156"/>
    <mergeCell ref="D162:I162"/>
    <mergeCell ref="D163:I163"/>
    <mergeCell ref="D164:I164"/>
    <mergeCell ref="D165:I165"/>
    <mergeCell ref="D166:I166"/>
    <mergeCell ref="D157:I157"/>
    <mergeCell ref="D158:I158"/>
    <mergeCell ref="D159:I159"/>
    <mergeCell ref="B169:K169"/>
    <mergeCell ref="D147:I147"/>
    <mergeCell ref="D101:H101"/>
    <mergeCell ref="D102:H102"/>
    <mergeCell ref="D122:I122"/>
    <mergeCell ref="D109:H109"/>
    <mergeCell ref="D123:I123"/>
    <mergeCell ref="D124:I124"/>
    <mergeCell ref="D127:I127"/>
    <mergeCell ref="D125:I125"/>
    <mergeCell ref="D137:H137"/>
    <mergeCell ref="D138:H138"/>
    <mergeCell ref="D140:H140"/>
    <mergeCell ref="D141:H141"/>
    <mergeCell ref="D142:H142"/>
    <mergeCell ref="D143:H143"/>
    <mergeCell ref="D144:H144"/>
    <mergeCell ref="D145:H145"/>
    <mergeCell ref="B146:I146"/>
    <mergeCell ref="D121:I121"/>
    <mergeCell ref="D27:H27"/>
    <mergeCell ref="D28:H28"/>
    <mergeCell ref="D20:H20"/>
    <mergeCell ref="D26:H26"/>
    <mergeCell ref="D23:H23"/>
    <mergeCell ref="D80:H80"/>
    <mergeCell ref="B42:I42"/>
    <mergeCell ref="D60:I60"/>
    <mergeCell ref="D79:H79"/>
    <mergeCell ref="D72:H72"/>
    <mergeCell ref="D77:H77"/>
    <mergeCell ref="D39:H39"/>
    <mergeCell ref="D40:H40"/>
    <mergeCell ref="D52:I52"/>
    <mergeCell ref="D53:I53"/>
    <mergeCell ref="D54:I54"/>
    <mergeCell ref="D106:H106"/>
    <mergeCell ref="D107:H107"/>
    <mergeCell ref="D108:H108"/>
    <mergeCell ref="B110:I110"/>
    <mergeCell ref="D111:I111"/>
    <mergeCell ref="D112:I112"/>
    <mergeCell ref="D113:I113"/>
    <mergeCell ref="D114:I114"/>
    <mergeCell ref="D115:I115"/>
    <mergeCell ref="B93:I93"/>
    <mergeCell ref="D89:I89"/>
    <mergeCell ref="D90:I90"/>
    <mergeCell ref="D75:H75"/>
    <mergeCell ref="D76:H76"/>
    <mergeCell ref="D43:I43"/>
    <mergeCell ref="D44:I44"/>
    <mergeCell ref="D45:I45"/>
    <mergeCell ref="D46:I46"/>
    <mergeCell ref="D47:I47"/>
    <mergeCell ref="D48:I48"/>
    <mergeCell ref="D49:I49"/>
    <mergeCell ref="D50:I50"/>
    <mergeCell ref="D51:I51"/>
    <mergeCell ref="D66:H66"/>
    <mergeCell ref="B81:I81"/>
    <mergeCell ref="D82:I82"/>
    <mergeCell ref="D83:I83"/>
    <mergeCell ref="D84:I84"/>
    <mergeCell ref="D85:I85"/>
    <mergeCell ref="B2:C2"/>
    <mergeCell ref="B4:I4"/>
    <mergeCell ref="B5:I5"/>
    <mergeCell ref="B1:I1"/>
    <mergeCell ref="D96:H96"/>
    <mergeCell ref="D97:H97"/>
    <mergeCell ref="D148:I148"/>
    <mergeCell ref="D116:I116"/>
    <mergeCell ref="D117:I117"/>
    <mergeCell ref="D118:I118"/>
    <mergeCell ref="D119:I119"/>
    <mergeCell ref="D120:I120"/>
    <mergeCell ref="D86:I86"/>
    <mergeCell ref="D87:I87"/>
    <mergeCell ref="D88:I88"/>
    <mergeCell ref="D98:H98"/>
    <mergeCell ref="D99:H99"/>
    <mergeCell ref="D91:I91"/>
    <mergeCell ref="B62:I62"/>
    <mergeCell ref="B63:I63"/>
    <mergeCell ref="D64:H64"/>
    <mergeCell ref="D65:H65"/>
    <mergeCell ref="B94:I94"/>
    <mergeCell ref="B133:I133"/>
    <mergeCell ref="AF8:AG8"/>
    <mergeCell ref="AI8:AK8"/>
    <mergeCell ref="AI64:AK64"/>
    <mergeCell ref="AI65:AK65"/>
    <mergeCell ref="AI135:AK135"/>
    <mergeCell ref="AI136:AK136"/>
    <mergeCell ref="AI66:AK66"/>
    <mergeCell ref="AI96:AK96"/>
    <mergeCell ref="AI97:AK97"/>
    <mergeCell ref="AI98:AK98"/>
    <mergeCell ref="AI134:AK134"/>
    <mergeCell ref="AI9:AK9"/>
    <mergeCell ref="AI10:AK10"/>
    <mergeCell ref="AI11:AK11"/>
    <mergeCell ref="AF63:AG63"/>
    <mergeCell ref="AF95:AG95"/>
    <mergeCell ref="AI99:AK99"/>
    <mergeCell ref="AF133:AG133"/>
    <mergeCell ref="J232:K232"/>
    <mergeCell ref="J233:K233"/>
    <mergeCell ref="B168:K168"/>
    <mergeCell ref="J172:K172"/>
    <mergeCell ref="J224:K224"/>
    <mergeCell ref="J225:K225"/>
    <mergeCell ref="J226:K226"/>
    <mergeCell ref="J227:K227"/>
    <mergeCell ref="J228:K228"/>
    <mergeCell ref="J231:K231"/>
    <mergeCell ref="J173:K173"/>
    <mergeCell ref="J174:K174"/>
    <mergeCell ref="J175:K175"/>
    <mergeCell ref="J176:K176"/>
    <mergeCell ref="J177:K177"/>
    <mergeCell ref="J178:K178"/>
    <mergeCell ref="J179:K179"/>
    <mergeCell ref="J180:K180"/>
    <mergeCell ref="J223:K223"/>
    <mergeCell ref="C170:C171"/>
    <mergeCell ref="D170:D171"/>
    <mergeCell ref="J181:K181"/>
    <mergeCell ref="J182:K182"/>
    <mergeCell ref="J183:K183"/>
    <mergeCell ref="J184:K184"/>
    <mergeCell ref="J185:K185"/>
    <mergeCell ref="J186:K186"/>
    <mergeCell ref="J187:K187"/>
    <mergeCell ref="J188:K188"/>
    <mergeCell ref="J189:K189"/>
    <mergeCell ref="J190:K190"/>
    <mergeCell ref="J191:K191"/>
    <mergeCell ref="J209:K209"/>
    <mergeCell ref="J192:K192"/>
    <mergeCell ref="J193:K193"/>
    <mergeCell ref="J194:K194"/>
    <mergeCell ref="J195:K195"/>
    <mergeCell ref="J196:K196"/>
    <mergeCell ref="J197:K197"/>
    <mergeCell ref="J198:K198"/>
    <mergeCell ref="J199:K199"/>
    <mergeCell ref="J200:K200"/>
    <mergeCell ref="J219:K219"/>
    <mergeCell ref="J220:K220"/>
    <mergeCell ref="J221:K221"/>
    <mergeCell ref="J222:K222"/>
    <mergeCell ref="J229:K229"/>
    <mergeCell ref="J230:K230"/>
    <mergeCell ref="D2:I2"/>
    <mergeCell ref="J210:K210"/>
    <mergeCell ref="J211:K211"/>
    <mergeCell ref="J212:K212"/>
    <mergeCell ref="J213:K213"/>
    <mergeCell ref="J214:K214"/>
    <mergeCell ref="J215:K215"/>
    <mergeCell ref="J216:K216"/>
    <mergeCell ref="J217:K217"/>
    <mergeCell ref="J218:K218"/>
    <mergeCell ref="J201:K201"/>
    <mergeCell ref="J202:K202"/>
    <mergeCell ref="J203:K203"/>
    <mergeCell ref="J204:K204"/>
    <mergeCell ref="J205:K205"/>
    <mergeCell ref="J206:K206"/>
    <mergeCell ref="J207:K207"/>
    <mergeCell ref="J208:K208"/>
  </mergeCells>
  <conditionalFormatting sqref="G171:H171">
    <cfRule type="colorScale" priority="546">
      <colorScale>
        <cfvo type="min"/>
        <cfvo type="percentile" val="50"/>
        <cfvo type="max"/>
        <color rgb="FFF8696B"/>
        <color rgb="FFFFEB84"/>
        <color rgb="FF63BE7B"/>
      </colorScale>
    </cfRule>
  </conditionalFormatting>
  <conditionalFormatting sqref="C31">
    <cfRule type="cellIs" dxfId="203" priority="530" operator="equal">
      <formula>"Pertinent"</formula>
    </cfRule>
  </conditionalFormatting>
  <conditionalFormatting sqref="C31">
    <cfRule type="cellIs" dxfId="202" priority="529" operator="equal">
      <formula>"Non Pertinent"</formula>
    </cfRule>
  </conditionalFormatting>
  <conditionalFormatting sqref="J103:Z103 I29:Z30">
    <cfRule type="cellIs" dxfId="201" priority="527" operator="equal">
      <formula>"Non Pertinent"</formula>
    </cfRule>
    <cfRule type="cellIs" dxfId="200" priority="528" operator="equal">
      <formula>"Pertinent"</formula>
    </cfRule>
  </conditionalFormatting>
  <conditionalFormatting sqref="B8">
    <cfRule type="colorScale" priority="420">
      <colorScale>
        <cfvo type="min"/>
        <cfvo type="percentile" val="50"/>
        <cfvo type="max"/>
        <color rgb="FFF8696B"/>
        <color rgb="FFFFEB84"/>
        <color rgb="FF63BE7B"/>
      </colorScale>
    </cfRule>
  </conditionalFormatting>
  <conditionalFormatting sqref="B42">
    <cfRule type="colorScale" priority="418">
      <colorScale>
        <cfvo type="min"/>
        <cfvo type="percentile" val="50"/>
        <cfvo type="max"/>
        <color rgb="FFF8696B"/>
        <color rgb="FFFFEB84"/>
        <color rgb="FF63BE7B"/>
      </colorScale>
    </cfRule>
  </conditionalFormatting>
  <conditionalFormatting sqref="B7">
    <cfRule type="colorScale" priority="417">
      <colorScale>
        <cfvo type="min"/>
        <cfvo type="percentile" val="50"/>
        <cfvo type="max"/>
        <color rgb="FFF8696B"/>
        <color rgb="FFFFEB84"/>
        <color rgb="FF63BE7B"/>
      </colorScale>
    </cfRule>
  </conditionalFormatting>
  <conditionalFormatting sqref="B62">
    <cfRule type="colorScale" priority="416">
      <colorScale>
        <cfvo type="min"/>
        <cfvo type="percentile" val="50"/>
        <cfvo type="max"/>
        <color rgb="FFF8696B"/>
        <color rgb="FFFFEB84"/>
        <color rgb="FF63BE7B"/>
      </colorScale>
    </cfRule>
  </conditionalFormatting>
  <conditionalFormatting sqref="B94">
    <cfRule type="colorScale" priority="410">
      <colorScale>
        <cfvo type="min"/>
        <cfvo type="percentile" val="50"/>
        <cfvo type="max"/>
        <color rgb="FFF8696B"/>
        <color rgb="FFFFEB84"/>
        <color rgb="FF63BE7B"/>
      </colorScale>
    </cfRule>
  </conditionalFormatting>
  <conditionalFormatting sqref="B132">
    <cfRule type="colorScale" priority="413">
      <colorScale>
        <cfvo type="min"/>
        <cfvo type="percentile" val="50"/>
        <cfvo type="max"/>
        <color rgb="FFF8696B"/>
        <color rgb="FFFFEB84"/>
        <color rgb="FF63BE7B"/>
      </colorScale>
    </cfRule>
  </conditionalFormatting>
  <conditionalFormatting sqref="B168">
    <cfRule type="colorScale" priority="412">
      <colorScale>
        <cfvo type="min"/>
        <cfvo type="percentile" val="50"/>
        <cfvo type="max"/>
        <color rgb="FFF8696B"/>
        <color rgb="FFFFEB84"/>
        <color rgb="FF63BE7B"/>
      </colorScale>
    </cfRule>
  </conditionalFormatting>
  <conditionalFormatting sqref="B63">
    <cfRule type="colorScale" priority="411">
      <colorScale>
        <cfvo type="min"/>
        <cfvo type="percentile" val="50"/>
        <cfvo type="max"/>
        <color rgb="FFF8696B"/>
        <color rgb="FFFFEB84"/>
        <color rgb="FF63BE7B"/>
      </colorScale>
    </cfRule>
  </conditionalFormatting>
  <conditionalFormatting sqref="B133">
    <cfRule type="colorScale" priority="409">
      <colorScale>
        <cfvo type="min"/>
        <cfvo type="percentile" val="50"/>
        <cfvo type="max"/>
        <color rgb="FFF8696B"/>
        <color rgb="FFFFEB84"/>
        <color rgb="FF63BE7B"/>
      </colorScale>
    </cfRule>
  </conditionalFormatting>
  <conditionalFormatting sqref="B81">
    <cfRule type="colorScale" priority="400">
      <colorScale>
        <cfvo type="min"/>
        <cfvo type="percentile" val="50"/>
        <cfvo type="max"/>
        <color rgb="FFF8696B"/>
        <color rgb="FFFFEB84"/>
        <color rgb="FF63BE7B"/>
      </colorScale>
    </cfRule>
  </conditionalFormatting>
  <conditionalFormatting sqref="C43">
    <cfRule type="colorScale" priority="399">
      <colorScale>
        <cfvo type="min"/>
        <cfvo type="percentile" val="50"/>
        <cfvo type="max"/>
        <color rgb="FFF8696B"/>
        <color rgb="FFFFEB84"/>
        <color rgb="FF63BE7B"/>
      </colorScale>
    </cfRule>
  </conditionalFormatting>
  <conditionalFormatting sqref="D43">
    <cfRule type="colorScale" priority="398">
      <colorScale>
        <cfvo type="min"/>
        <cfvo type="percentile" val="50"/>
        <cfvo type="max"/>
        <color rgb="FFF8696B"/>
        <color rgb="FFFFEB84"/>
        <color rgb="FF63BE7B"/>
      </colorScale>
    </cfRule>
  </conditionalFormatting>
  <conditionalFormatting sqref="C82">
    <cfRule type="colorScale" priority="397">
      <colorScale>
        <cfvo type="min"/>
        <cfvo type="percentile" val="50"/>
        <cfvo type="max"/>
        <color rgb="FFF8696B"/>
        <color rgb="FFFFEB84"/>
        <color rgb="FF63BE7B"/>
      </colorScale>
    </cfRule>
  </conditionalFormatting>
  <conditionalFormatting sqref="D82">
    <cfRule type="colorScale" priority="396">
      <colorScale>
        <cfvo type="min"/>
        <cfvo type="percentile" val="50"/>
        <cfvo type="max"/>
        <color rgb="FFF8696B"/>
        <color rgb="FFFFEB84"/>
        <color rgb="FF63BE7B"/>
      </colorScale>
    </cfRule>
  </conditionalFormatting>
  <conditionalFormatting sqref="B93">
    <cfRule type="colorScale" priority="395">
      <colorScale>
        <cfvo type="min"/>
        <cfvo type="percentile" val="50"/>
        <cfvo type="max"/>
        <color rgb="FFF8696B"/>
        <color rgb="FFFFEB84"/>
        <color rgb="FF63BE7B"/>
      </colorScale>
    </cfRule>
  </conditionalFormatting>
  <conditionalFormatting sqref="B110">
    <cfRule type="colorScale" priority="394">
      <colorScale>
        <cfvo type="min"/>
        <cfvo type="percentile" val="50"/>
        <cfvo type="max"/>
        <color rgb="FFF8696B"/>
        <color rgb="FFFFEB84"/>
        <color rgb="FF63BE7B"/>
      </colorScale>
    </cfRule>
  </conditionalFormatting>
  <conditionalFormatting sqref="C111">
    <cfRule type="colorScale" priority="393">
      <colorScale>
        <cfvo type="min"/>
        <cfvo type="percentile" val="50"/>
        <cfvo type="max"/>
        <color rgb="FFF8696B"/>
        <color rgb="FFFFEB84"/>
        <color rgb="FF63BE7B"/>
      </colorScale>
    </cfRule>
  </conditionalFormatting>
  <conditionalFormatting sqref="D111">
    <cfRule type="colorScale" priority="392">
      <colorScale>
        <cfvo type="min"/>
        <cfvo type="percentile" val="50"/>
        <cfvo type="max"/>
        <color rgb="FFF8696B"/>
        <color rgb="FFFFEB84"/>
        <color rgb="FF63BE7B"/>
      </colorScale>
    </cfRule>
  </conditionalFormatting>
  <conditionalFormatting sqref="B146">
    <cfRule type="colorScale" priority="391">
      <colorScale>
        <cfvo type="min"/>
        <cfvo type="percentile" val="50"/>
        <cfvo type="max"/>
        <color rgb="FFF8696B"/>
        <color rgb="FFFFEB84"/>
        <color rgb="FF63BE7B"/>
      </colorScale>
    </cfRule>
  </conditionalFormatting>
  <conditionalFormatting sqref="C147">
    <cfRule type="colorScale" priority="390">
      <colorScale>
        <cfvo type="min"/>
        <cfvo type="percentile" val="50"/>
        <cfvo type="max"/>
        <color rgb="FFF8696B"/>
        <color rgb="FFFFEB84"/>
        <color rgb="FF63BE7B"/>
      </colorScale>
    </cfRule>
  </conditionalFormatting>
  <conditionalFormatting sqref="D147">
    <cfRule type="colorScale" priority="389">
      <colorScale>
        <cfvo type="min"/>
        <cfvo type="percentile" val="50"/>
        <cfvo type="max"/>
        <color rgb="FFF8696B"/>
        <color rgb="FFFFEB84"/>
        <color rgb="FF63BE7B"/>
      </colorScale>
    </cfRule>
  </conditionalFormatting>
  <conditionalFormatting sqref="I97:Z102">
    <cfRule type="cellIs" dxfId="199" priority="385" operator="equal">
      <formula>"Non Pertinent"</formula>
    </cfRule>
    <cfRule type="cellIs" dxfId="198" priority="386" operator="equal">
      <formula>"Pertinent"</formula>
    </cfRule>
  </conditionalFormatting>
  <conditionalFormatting sqref="I139:Z139 J137:Z138">
    <cfRule type="cellIs" dxfId="197" priority="379" operator="equal">
      <formula>"Non Pertinent"</formula>
    </cfRule>
    <cfRule type="cellIs" dxfId="196" priority="380" operator="equal">
      <formula>"Pertinent"</formula>
    </cfRule>
  </conditionalFormatting>
  <conditionalFormatting sqref="J66:Z66">
    <cfRule type="cellIs" dxfId="195" priority="323" operator="equal">
      <formula>"Non Pertinent"</formula>
    </cfRule>
    <cfRule type="cellIs" dxfId="194" priority="324" operator="equal">
      <formula>"Pertinent"</formula>
    </cfRule>
  </conditionalFormatting>
  <conditionalFormatting sqref="I14:Z17 J12:Z13 I19:Z20 I26:Z26 I23:Z23">
    <cfRule type="cellIs" dxfId="193" priority="321" operator="equal">
      <formula>"Non Pertinent"</formula>
    </cfRule>
    <cfRule type="cellIs" dxfId="192" priority="322" operator="equal">
      <formula>"Pertinent"</formula>
    </cfRule>
  </conditionalFormatting>
  <conditionalFormatting sqref="C32:C41">
    <cfRule type="cellIs" dxfId="191" priority="308" operator="equal">
      <formula>"Pertinent"</formula>
    </cfRule>
  </conditionalFormatting>
  <conditionalFormatting sqref="C32:C41">
    <cfRule type="cellIs" dxfId="190" priority="307" operator="equal">
      <formula>"Non Pertinent"</formula>
    </cfRule>
  </conditionalFormatting>
  <conditionalFormatting sqref="C151:C166">
    <cfRule type="containsText" dxfId="189" priority="269" operator="containsText" text="Elevé">
      <formula>NOT(ISERROR(SEARCH("Elevé",C151)))</formula>
    </cfRule>
    <cfRule type="containsText" dxfId="188" priority="270" operator="containsText" text="Standard">
      <formula>NOT(ISERROR(SEARCH("Standard",C151)))</formula>
    </cfRule>
  </conditionalFormatting>
  <conditionalFormatting sqref="C49:C60">
    <cfRule type="containsText" dxfId="187" priority="278" operator="containsText" text="Elevé">
      <formula>NOT(ISERROR(SEARCH("Elevé",C49)))</formula>
    </cfRule>
    <cfRule type="containsText" dxfId="186" priority="279" operator="containsText" text="Standard">
      <formula>NOT(ISERROR(SEARCH("Standard",C49)))</formula>
    </cfRule>
  </conditionalFormatting>
  <conditionalFormatting sqref="C88:C91">
    <cfRule type="containsText" dxfId="185" priority="275" operator="containsText" text="Elevé">
      <formula>NOT(ISERROR(SEARCH("Elevé",C88)))</formula>
    </cfRule>
    <cfRule type="containsText" dxfId="184" priority="276" operator="containsText" text="Standard">
      <formula>NOT(ISERROR(SEARCH("Standard",C88)))</formula>
    </cfRule>
  </conditionalFormatting>
  <conditionalFormatting sqref="C119:C130">
    <cfRule type="containsText" dxfId="183" priority="272" operator="containsText" text="Elevé">
      <formula>NOT(ISERROR(SEARCH("Elevé",C119)))</formula>
    </cfRule>
    <cfRule type="containsText" dxfId="182" priority="273" operator="containsText" text="Standard">
      <formula>NOT(ISERROR(SEARCH("Standard",C119)))</formula>
    </cfRule>
  </conditionalFormatting>
  <conditionalFormatting sqref="I10:Z10 J11:Z11 I10:I13">
    <cfRule type="cellIs" dxfId="181" priority="243" operator="equal">
      <formula>"Pertinent"</formula>
    </cfRule>
  </conditionalFormatting>
  <conditionalFormatting sqref="I10:Z10 J11:Z11 I10:I13">
    <cfRule type="cellIs" dxfId="180" priority="242" operator="equal">
      <formula>"Non Pertinent"</formula>
    </cfRule>
  </conditionalFormatting>
  <conditionalFormatting sqref="J96:Z96">
    <cfRule type="cellIs" dxfId="179" priority="229" operator="equal">
      <formula>"Pertinent"</formula>
    </cfRule>
  </conditionalFormatting>
  <conditionalFormatting sqref="J96:Z96">
    <cfRule type="cellIs" dxfId="178" priority="228" operator="equal">
      <formula>"Non Pertinent"</formula>
    </cfRule>
  </conditionalFormatting>
  <conditionalFormatting sqref="J65:Z65">
    <cfRule type="cellIs" dxfId="177" priority="236" operator="equal">
      <formula>"Pertinent"</formula>
    </cfRule>
  </conditionalFormatting>
  <conditionalFormatting sqref="J65:Z65">
    <cfRule type="cellIs" dxfId="176" priority="235" operator="equal">
      <formula>"Non Pertinent"</formula>
    </cfRule>
  </conditionalFormatting>
  <conditionalFormatting sqref="I32:Z41">
    <cfRule type="cellIs" dxfId="175" priority="212" operator="equal">
      <formula>"Pertinent"</formula>
    </cfRule>
  </conditionalFormatting>
  <conditionalFormatting sqref="I32:Z41">
    <cfRule type="cellIs" dxfId="174" priority="211" operator="equal">
      <formula>"Non Pertinent"</formula>
    </cfRule>
  </conditionalFormatting>
  <conditionalFormatting sqref="J135:Z136">
    <cfRule type="cellIs" dxfId="173" priority="222" operator="equal">
      <formula>"Pertinent"</formula>
    </cfRule>
  </conditionalFormatting>
  <conditionalFormatting sqref="J135:Z136">
    <cfRule type="cellIs" dxfId="172" priority="221" operator="equal">
      <formula>"Non Pertinent"</formula>
    </cfRule>
  </conditionalFormatting>
  <conditionalFormatting sqref="I75:Z80">
    <cfRule type="cellIs" dxfId="171" priority="209" operator="equal">
      <formula>"Pertinent"</formula>
    </cfRule>
  </conditionalFormatting>
  <conditionalFormatting sqref="I75:Z80">
    <cfRule type="cellIs" dxfId="170" priority="208" operator="equal">
      <formula>"Non Pertinent"</formula>
    </cfRule>
  </conditionalFormatting>
  <conditionalFormatting sqref="I104:Z109">
    <cfRule type="cellIs" dxfId="169" priority="206" operator="equal">
      <formula>"Pertinent"</formula>
    </cfRule>
  </conditionalFormatting>
  <conditionalFormatting sqref="I104:Z109">
    <cfRule type="cellIs" dxfId="168" priority="205" operator="equal">
      <formula>"Non Pertinent"</formula>
    </cfRule>
  </conditionalFormatting>
  <conditionalFormatting sqref="I141:Z145">
    <cfRule type="cellIs" dxfId="167" priority="203" operator="equal">
      <formula>"Pertinent"</formula>
    </cfRule>
  </conditionalFormatting>
  <conditionalFormatting sqref="I141:Z145">
    <cfRule type="cellIs" dxfId="166" priority="202" operator="equal">
      <formula>"Non Pertinent"</formula>
    </cfRule>
  </conditionalFormatting>
  <conditionalFormatting sqref="C83:C87">
    <cfRule type="containsText" dxfId="165" priority="189" operator="containsText" text="Elevé">
      <formula>NOT(ISERROR(SEARCH("Elevé",C83)))</formula>
    </cfRule>
    <cfRule type="containsText" dxfId="164" priority="190" operator="containsText" text="Standard">
      <formula>NOT(ISERROR(SEARCH("Standard",C83)))</formula>
    </cfRule>
  </conditionalFormatting>
  <conditionalFormatting sqref="C112:C118">
    <cfRule type="containsText" dxfId="163" priority="186" operator="containsText" text="Elevé">
      <formula>NOT(ISERROR(SEARCH("Elevé",C112)))</formula>
    </cfRule>
    <cfRule type="containsText" dxfId="162" priority="187" operator="containsText" text="Standard">
      <formula>NOT(ISERROR(SEARCH("Standard",C112)))</formula>
    </cfRule>
  </conditionalFormatting>
  <conditionalFormatting sqref="C150">
    <cfRule type="containsText" dxfId="161" priority="183" operator="containsText" text="Elevé">
      <formula>NOT(ISERROR(SEARCH("Elevé",C150)))</formula>
    </cfRule>
    <cfRule type="containsText" dxfId="160" priority="184" operator="containsText" text="Standard">
      <formula>NOT(ISERROR(SEARCH("Standard",C150)))</formula>
    </cfRule>
  </conditionalFormatting>
  <conditionalFormatting sqref="G170:I170">
    <cfRule type="colorScale" priority="563">
      <colorScale>
        <cfvo type="min"/>
        <cfvo type="percentile" val="50"/>
        <cfvo type="max"/>
        <color rgb="FFF8696B"/>
        <color rgb="FFFFEB84"/>
        <color rgb="FF63BE7B"/>
      </colorScale>
    </cfRule>
  </conditionalFormatting>
  <conditionalFormatting sqref="C86">
    <cfRule type="containsText" dxfId="159" priority="155" operator="containsText" text="Elevé">
      <formula>NOT(ISERROR(SEARCH("Elevé",C86)))</formula>
    </cfRule>
    <cfRule type="containsText" dxfId="158" priority="156" operator="containsText" text="Standard">
      <formula>NOT(ISERROR(SEARCH("Standard",C86)))</formula>
    </cfRule>
  </conditionalFormatting>
  <conditionalFormatting sqref="I18:Z18">
    <cfRule type="cellIs" dxfId="157" priority="137" operator="equal">
      <formula>"Non Pertinent"</formula>
    </cfRule>
    <cfRule type="cellIs" dxfId="156" priority="138" operator="equal">
      <formula>"Pertinent"</formula>
    </cfRule>
  </conditionalFormatting>
  <conditionalFormatting sqref="I24:Z25">
    <cfRule type="cellIs" dxfId="155" priority="133" operator="equal">
      <formula>"Non Pertinent"</formula>
    </cfRule>
    <cfRule type="cellIs" dxfId="154" priority="134" operator="equal">
      <formula>"Pertinent"</formula>
    </cfRule>
  </conditionalFormatting>
  <conditionalFormatting sqref="I66">
    <cfRule type="cellIs" dxfId="153" priority="131" operator="equal">
      <formula>"Non Pertinent"</formula>
    </cfRule>
    <cfRule type="cellIs" dxfId="152" priority="132" operator="equal">
      <formula>"Pertinent"</formula>
    </cfRule>
  </conditionalFormatting>
  <conditionalFormatting sqref="I136:I138">
    <cfRule type="cellIs" dxfId="151" priority="117" operator="equal">
      <formula>"Non Pertinent"</formula>
    </cfRule>
    <cfRule type="cellIs" dxfId="150" priority="118" operator="equal">
      <formula>"Pertinent"</formula>
    </cfRule>
  </conditionalFormatting>
  <conditionalFormatting sqref="J67:Z68">
    <cfRule type="cellIs" dxfId="149" priority="127" operator="equal">
      <formula>"Non Pertinent"</formula>
    </cfRule>
    <cfRule type="cellIs" dxfId="148" priority="128" operator="equal">
      <formula>"Pertinent"</formula>
    </cfRule>
  </conditionalFormatting>
  <conditionalFormatting sqref="I67:I68">
    <cfRule type="cellIs" dxfId="147" priority="125" operator="equal">
      <formula>"Non Pertinent"</formula>
    </cfRule>
    <cfRule type="cellIs" dxfId="146" priority="126" operator="equal">
      <formula>"Pertinent"</formula>
    </cfRule>
  </conditionalFormatting>
  <conditionalFormatting sqref="J69:Z73">
    <cfRule type="cellIs" dxfId="145" priority="121" operator="equal">
      <formula>"Non Pertinent"</formula>
    </cfRule>
    <cfRule type="cellIs" dxfId="144" priority="122" operator="equal">
      <formula>"Pertinent"</formula>
    </cfRule>
  </conditionalFormatting>
  <conditionalFormatting sqref="I69:I73">
    <cfRule type="cellIs" dxfId="143" priority="119" operator="equal">
      <formula>"Non Pertinent"</formula>
    </cfRule>
    <cfRule type="cellIs" dxfId="142" priority="120" operator="equal">
      <formula>"Pertinent"</formula>
    </cfRule>
  </conditionalFormatting>
  <conditionalFormatting sqref="I21:Z22">
    <cfRule type="cellIs" dxfId="141" priority="113" operator="equal">
      <formula>"Non Pertinent"</formula>
    </cfRule>
    <cfRule type="cellIs" dxfId="140" priority="114" operator="equal">
      <formula>"Pertinent"</formula>
    </cfRule>
  </conditionalFormatting>
  <conditionalFormatting sqref="I27:Z28">
    <cfRule type="cellIs" dxfId="139" priority="109" operator="equal">
      <formula>"Non Pertinent"</formula>
    </cfRule>
    <cfRule type="cellIs" dxfId="138" priority="110" operator="equal">
      <formula>"Pertinent"</formula>
    </cfRule>
  </conditionalFormatting>
  <conditionalFormatting sqref="C10:C30">
    <cfRule type="cellIs" dxfId="137" priority="106" operator="equal">
      <formula>"Pertinent"</formula>
    </cfRule>
  </conditionalFormatting>
  <conditionalFormatting sqref="C10:C30">
    <cfRule type="cellIs" dxfId="136" priority="105" operator="equal">
      <formula>"Non Pertinent"</formula>
    </cfRule>
  </conditionalFormatting>
  <conditionalFormatting sqref="C74">
    <cfRule type="cellIs" dxfId="135" priority="96" operator="equal">
      <formula>"Pertinent"</formula>
    </cfRule>
  </conditionalFormatting>
  <conditionalFormatting sqref="C74">
    <cfRule type="cellIs" dxfId="134" priority="95" operator="equal">
      <formula>"Non Pertinent"</formula>
    </cfRule>
  </conditionalFormatting>
  <conditionalFormatting sqref="C75:C80">
    <cfRule type="cellIs" dxfId="133" priority="94" operator="equal">
      <formula>"Pertinent"</formula>
    </cfRule>
  </conditionalFormatting>
  <conditionalFormatting sqref="C75:C80">
    <cfRule type="cellIs" dxfId="132" priority="93" operator="equal">
      <formula>"Non Pertinent"</formula>
    </cfRule>
  </conditionalFormatting>
  <conditionalFormatting sqref="C103">
    <cfRule type="cellIs" dxfId="131" priority="92" operator="equal">
      <formula>"Pertinent"</formula>
    </cfRule>
  </conditionalFormatting>
  <conditionalFormatting sqref="C103">
    <cfRule type="cellIs" dxfId="130" priority="91" operator="equal">
      <formula>"Non Pertinent"</formula>
    </cfRule>
  </conditionalFormatting>
  <conditionalFormatting sqref="C104:C109">
    <cfRule type="cellIs" dxfId="129" priority="90" operator="equal">
      <formula>"Pertinent"</formula>
    </cfRule>
  </conditionalFormatting>
  <conditionalFormatting sqref="C104:C109">
    <cfRule type="cellIs" dxfId="128" priority="89" operator="equal">
      <formula>"Non Pertinent"</formula>
    </cfRule>
  </conditionalFormatting>
  <conditionalFormatting sqref="C140">
    <cfRule type="cellIs" dxfId="127" priority="88" operator="equal">
      <formula>"Pertinent"</formula>
    </cfRule>
  </conditionalFormatting>
  <conditionalFormatting sqref="C140">
    <cfRule type="cellIs" dxfId="126" priority="87" operator="equal">
      <formula>"Non Pertinent"</formula>
    </cfRule>
  </conditionalFormatting>
  <conditionalFormatting sqref="C141:C145">
    <cfRule type="cellIs" dxfId="125" priority="86" operator="equal">
      <formula>"Pertinent"</formula>
    </cfRule>
  </conditionalFormatting>
  <conditionalFormatting sqref="C141:C145">
    <cfRule type="cellIs" dxfId="124" priority="85" operator="equal">
      <formula>"Non Pertinent"</formula>
    </cfRule>
  </conditionalFormatting>
  <conditionalFormatting sqref="C10:C30">
    <cfRule type="containsText" dxfId="123" priority="70" operator="containsText" text="Non pertinent">
      <formula>NOT(ISERROR(SEARCH("Non pertinent",C10)))</formula>
    </cfRule>
    <cfRule type="containsText" dxfId="122" priority="72" operator="containsText" text="Non pertinent">
      <formula>NOT(ISERROR(SEARCH("Non pertinent",C10)))</formula>
    </cfRule>
  </conditionalFormatting>
  <conditionalFormatting sqref="I10:I13">
    <cfRule type="containsText" dxfId="121" priority="68" operator="containsText" text="Non pertinent">
      <formula>NOT(ISERROR(SEARCH("Non pertinent",I10)))</formula>
    </cfRule>
    <cfRule type="containsText" dxfId="120" priority="71" operator="containsText" text="Non pertinent">
      <formula>NOT(ISERROR(SEARCH("Non pertinent",I10)))</formula>
    </cfRule>
  </conditionalFormatting>
  <conditionalFormatting sqref="C10:C30">
    <cfRule type="containsText" dxfId="119" priority="69" operator="containsText" text="Non pertinent">
      <formula>NOT(ISERROR(SEARCH("Non pertinent",C10)))</formula>
    </cfRule>
  </conditionalFormatting>
  <conditionalFormatting sqref="C65:C73">
    <cfRule type="cellIs" dxfId="118" priority="67" operator="equal">
      <formula>"Pertinent"</formula>
    </cfRule>
  </conditionalFormatting>
  <conditionalFormatting sqref="C65:C73">
    <cfRule type="cellIs" dxfId="117" priority="66" operator="equal">
      <formula>"Non Pertinent"</formula>
    </cfRule>
  </conditionalFormatting>
  <conditionalFormatting sqref="C65:C73">
    <cfRule type="containsText" dxfId="116" priority="64" operator="containsText" text="Non pertinent">
      <formula>NOT(ISERROR(SEARCH("Non pertinent",C65)))</formula>
    </cfRule>
    <cfRule type="containsText" dxfId="115" priority="65" operator="containsText" text="Non pertinent">
      <formula>NOT(ISERROR(SEARCH("Non pertinent",C65)))</formula>
    </cfRule>
  </conditionalFormatting>
  <conditionalFormatting sqref="C65:C73">
    <cfRule type="containsText" dxfId="114" priority="63" operator="containsText" text="Non pertinent">
      <formula>NOT(ISERROR(SEARCH("Non pertinent",C65)))</formula>
    </cfRule>
  </conditionalFormatting>
  <conditionalFormatting sqref="C96:C102">
    <cfRule type="cellIs" dxfId="113" priority="62" operator="equal">
      <formula>"Pertinent"</formula>
    </cfRule>
  </conditionalFormatting>
  <conditionalFormatting sqref="C96:C102">
    <cfRule type="cellIs" dxfId="112" priority="61" operator="equal">
      <formula>"Non Pertinent"</formula>
    </cfRule>
  </conditionalFormatting>
  <conditionalFormatting sqref="C96:C102">
    <cfRule type="containsText" dxfId="111" priority="59" operator="containsText" text="Non pertinent">
      <formula>NOT(ISERROR(SEARCH("Non pertinent",C96)))</formula>
    </cfRule>
    <cfRule type="containsText" dxfId="110" priority="60" operator="containsText" text="Non pertinent">
      <formula>NOT(ISERROR(SEARCH("Non pertinent",C96)))</formula>
    </cfRule>
  </conditionalFormatting>
  <conditionalFormatting sqref="C96:C102">
    <cfRule type="containsText" dxfId="109" priority="58" operator="containsText" text="Non pertinent">
      <formula>NOT(ISERROR(SEARCH("Non pertinent",C96)))</formula>
    </cfRule>
  </conditionalFormatting>
  <conditionalFormatting sqref="C135:C139">
    <cfRule type="cellIs" dxfId="108" priority="57" operator="equal">
      <formula>"Pertinent"</formula>
    </cfRule>
  </conditionalFormatting>
  <conditionalFormatting sqref="C135:C139">
    <cfRule type="cellIs" dxfId="107" priority="56" operator="equal">
      <formula>"Non Pertinent"</formula>
    </cfRule>
  </conditionalFormatting>
  <conditionalFormatting sqref="C135:C139">
    <cfRule type="containsText" dxfId="106" priority="54" operator="containsText" text="Non pertinent">
      <formula>NOT(ISERROR(SEARCH("Non pertinent",C135)))</formula>
    </cfRule>
    <cfRule type="containsText" dxfId="105" priority="55" operator="containsText" text="Non pertinent">
      <formula>NOT(ISERROR(SEARCH("Non pertinent",C135)))</formula>
    </cfRule>
  </conditionalFormatting>
  <conditionalFormatting sqref="C135:C139">
    <cfRule type="containsText" dxfId="104" priority="53" operator="containsText" text="Non pertinent">
      <formula>NOT(ISERROR(SEARCH("Non pertinent",C135)))</formula>
    </cfRule>
  </conditionalFormatting>
  <conditionalFormatting sqref="I96">
    <cfRule type="cellIs" dxfId="103" priority="52" operator="equal">
      <formula>"Pertinent"</formula>
    </cfRule>
  </conditionalFormatting>
  <conditionalFormatting sqref="I96">
    <cfRule type="cellIs" dxfId="102" priority="51" operator="equal">
      <formula>"Non Pertinent"</formula>
    </cfRule>
  </conditionalFormatting>
  <conditionalFormatting sqref="I96">
    <cfRule type="containsText" dxfId="101" priority="44" operator="containsText" text="Non pertinent">
      <formula>NOT(ISERROR(SEARCH("Non pertinent",I96)))</formula>
    </cfRule>
    <cfRule type="containsText" dxfId="100" priority="45" operator="containsText" text="Non pertinent">
      <formula>NOT(ISERROR(SEARCH("Non pertinent",I96)))</formula>
    </cfRule>
  </conditionalFormatting>
  <conditionalFormatting sqref="I135">
    <cfRule type="cellIs" dxfId="99" priority="43" operator="equal">
      <formula>"Pertinent"</formula>
    </cfRule>
  </conditionalFormatting>
  <conditionalFormatting sqref="I135">
    <cfRule type="cellIs" dxfId="98" priority="42" operator="equal">
      <formula>"Non Pertinent"</formula>
    </cfRule>
  </conditionalFormatting>
  <conditionalFormatting sqref="I135">
    <cfRule type="containsText" dxfId="97" priority="35" operator="containsText" text="Non pertinent">
      <formula>NOT(ISERROR(SEARCH("Non pertinent",I135)))</formula>
    </cfRule>
    <cfRule type="containsText" dxfId="96" priority="36" operator="containsText" text="Non pertinent">
      <formula>NOT(ISERROR(SEARCH("Non pertinent",I135)))</formula>
    </cfRule>
  </conditionalFormatting>
  <conditionalFormatting sqref="C148:C149">
    <cfRule type="containsText" dxfId="95" priority="29" operator="containsText" text="Elevé">
      <formula>NOT(ISERROR(SEARCH("Elevé",C148)))</formula>
    </cfRule>
    <cfRule type="containsText" dxfId="94" priority="30" operator="containsText" text="Standard">
      <formula>NOT(ISERROR(SEARCH("Standard",C148)))</formula>
    </cfRule>
  </conditionalFormatting>
  <conditionalFormatting sqref="C48 C44:C46">
    <cfRule type="containsText" dxfId="93" priority="25" operator="containsText" text="Elevé">
      <formula>NOT(ISERROR(SEARCH("Elevé",C44)))</formula>
    </cfRule>
    <cfRule type="containsText" dxfId="92" priority="26" operator="containsText" text="Standard">
      <formula>NOT(ISERROR(SEARCH("Standard",C44)))</formula>
    </cfRule>
  </conditionalFormatting>
  <conditionalFormatting sqref="I65">
    <cfRule type="containsText" dxfId="91" priority="19" operator="containsText" text="Pertinent">
      <formula>NOT(ISERROR(SEARCH("Pertinent",I65)))</formula>
    </cfRule>
    <cfRule type="cellIs" dxfId="90" priority="24" operator="equal">
      <formula>"Pertinent"</formula>
    </cfRule>
  </conditionalFormatting>
  <conditionalFormatting sqref="I65">
    <cfRule type="cellIs" dxfId="89" priority="23" operator="equal">
      <formula>"Non Pertinent"</formula>
    </cfRule>
  </conditionalFormatting>
  <conditionalFormatting sqref="I65">
    <cfRule type="containsText" dxfId="88" priority="21" operator="containsText" text="Non pertinent">
      <formula>NOT(ISERROR(SEARCH("Non pertinent",I65)))</formula>
    </cfRule>
    <cfRule type="containsText" dxfId="87" priority="22" operator="containsText" text="Non pertinent">
      <formula>NOT(ISERROR(SEARCH("Non pertinent",I65)))</formula>
    </cfRule>
  </conditionalFormatting>
  <conditionalFormatting sqref="I65">
    <cfRule type="containsText" dxfId="86" priority="20" operator="containsText" text="Non pertinent">
      <formula>NOT(ISERROR(SEARCH("Non pertinent",I65)))</formula>
    </cfRule>
  </conditionalFormatting>
  <conditionalFormatting sqref="G173:I233">
    <cfRule type="cellIs" dxfId="85" priority="18" operator="equal">
      <formula>"Oui"</formula>
    </cfRule>
  </conditionalFormatting>
  <conditionalFormatting sqref="G173:I233">
    <cfRule type="containsText" dxfId="84" priority="14" operator="containsText" text="Oui">
      <formula>NOT(ISERROR(SEARCH("Oui",G173)))</formula>
    </cfRule>
    <cfRule type="cellIs" dxfId="83" priority="15" operator="greaterThan">
      <formula>-1</formula>
    </cfRule>
    <cfRule type="top10" dxfId="82" priority="16" rank="10"/>
    <cfRule type="cellIs" dxfId="81" priority="17" operator="equal">
      <formula>""" """</formula>
    </cfRule>
  </conditionalFormatting>
  <conditionalFormatting sqref="H173:I233">
    <cfRule type="containsText" dxfId="80" priority="13" operator="containsText" text="Oui">
      <formula>NOT(ISERROR(SEARCH("Oui",H173)))</formula>
    </cfRule>
  </conditionalFormatting>
  <conditionalFormatting sqref="I173:I233">
    <cfRule type="containsText" dxfId="79" priority="12" operator="containsText" text="Oui">
      <formula>NOT(ISERROR(SEARCH("Oui",I173)))</formula>
    </cfRule>
  </conditionalFormatting>
  <conditionalFormatting sqref="H173:H233">
    <cfRule type="containsText" dxfId="78" priority="11" operator="containsText" text="Oui">
      <formula>NOT(ISERROR(SEARCH("Oui",H173)))</formula>
    </cfRule>
  </conditionalFormatting>
  <conditionalFormatting sqref="C47">
    <cfRule type="containsText" dxfId="77" priority="8" operator="containsText" text="Elevé">
      <formula>NOT(ISERROR(SEARCH("Elevé",C47)))</formula>
    </cfRule>
    <cfRule type="containsText" dxfId="76" priority="9" operator="containsText" text="Standard">
      <formula>NOT(ISERROR(SEARCH("Standard",C47)))</formula>
    </cfRule>
  </conditionalFormatting>
  <conditionalFormatting sqref="I171">
    <cfRule type="colorScale" priority="7">
      <colorScale>
        <cfvo type="min"/>
        <cfvo type="percentile" val="50"/>
        <cfvo type="max"/>
        <color rgb="FFF8696B"/>
        <color rgb="FFFFEB84"/>
        <color rgb="FF63BE7B"/>
      </colorScale>
    </cfRule>
  </conditionalFormatting>
  <conditionalFormatting sqref="I74">
    <cfRule type="cellIs" dxfId="75" priority="5" operator="equal">
      <formula>"Non Pertinent"</formula>
    </cfRule>
    <cfRule type="cellIs" dxfId="74" priority="6" operator="equal">
      <formula>"Pertinent"</formula>
    </cfRule>
  </conditionalFormatting>
  <conditionalFormatting sqref="I103">
    <cfRule type="cellIs" dxfId="73" priority="3" operator="equal">
      <formula>"Non Pertinent"</formula>
    </cfRule>
    <cfRule type="cellIs" dxfId="72" priority="4" operator="equal">
      <formula>"Pertinent"</formula>
    </cfRule>
  </conditionalFormatting>
  <conditionalFormatting sqref="I140">
    <cfRule type="cellIs" dxfId="71" priority="1" operator="equal">
      <formula>"Non Pertinent"</formula>
    </cfRule>
    <cfRule type="cellIs" dxfId="70" priority="2" operator="equal">
      <formula>"Pertinent"</formula>
    </cfRule>
  </conditionalFormatting>
  <hyperlinks>
    <hyperlink ref="B7:I7" location="'Définition des termes'!A2" display="1. Caractéristiques de mes clients (clients = preneurs d'assurance, mandataires, bénéficiaires effectifs, bénéficiaires contractuels (en ce compris leurs éventuels bénéficiaires effectifs))"/>
    <hyperlink ref="B11" location="'Définition des termes'!A3" display="Le cabinet a-t-il des clients (en ce compris les mandataires et UBO) ayant des liens avec un pays tiers à haut risque ?"/>
    <hyperlink ref="B12" location="'Définition des termes'!A4" display="Le cabinet a-t-il des clients (en ce compris les mandataires et UBO) ayant un lien avec un pays faisant l’objet de sanctions, d’embargos ou d’autres mesures similaires imposés, par exemple, par l’Union européenne ou par les Nations unies ?"/>
    <hyperlink ref="B13" location="'Définition des termes'!A5" display="Le cabinet a-t-il des clients (en ce compris les mandataires et UBO) ayant un lien avec un pays identifié comme étant un &quot;paradis fiscal&quot; ?"/>
    <hyperlink ref="B19" location="'Définition des termes'!A6" display="Le cabinet a-t-il des clients (en ce compris les mandataires et UBO) étant PPE, un membre de la famille d'une PPE ou une personne connue pour être étroitement associée à une PPE ?"/>
  </hyperlinks>
  <pageMargins left="0.70866141732283472" right="0.70866141732283472" top="0.74803149606299213" bottom="0.74803149606299213" header="0.31496062992125984" footer="0.31496062992125984"/>
  <pageSetup paperSize="8"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71" operator="equal" id="{4CCC3AAE-0FA5-4D68-AEE1-39957C205B29}">
            <xm:f>Table!$A$4</xm:f>
            <x14:dxf>
              <fill>
                <patternFill>
                  <bgColor theme="9"/>
                </patternFill>
              </fill>
            </x14:dxf>
          </x14:cfRule>
          <xm:sqref>C151:C166</xm:sqref>
        </x14:conditionalFormatting>
        <x14:conditionalFormatting xmlns:xm="http://schemas.microsoft.com/office/excel/2006/main">
          <x14:cfRule type="cellIs" priority="280" operator="equal" id="{D850F3A5-3A49-4401-8508-C4D0EA73FFDA}">
            <xm:f>Table!$A$4</xm:f>
            <x14:dxf>
              <fill>
                <patternFill>
                  <bgColor theme="9"/>
                </patternFill>
              </fill>
            </x14:dxf>
          </x14:cfRule>
          <xm:sqref>C49:C60</xm:sqref>
        </x14:conditionalFormatting>
        <x14:conditionalFormatting xmlns:xm="http://schemas.microsoft.com/office/excel/2006/main">
          <x14:cfRule type="cellIs" priority="277" operator="equal" id="{644D6FF4-B90F-4F1A-B1AA-E8BBCE9D6F70}">
            <xm:f>Table!$A$4</xm:f>
            <x14:dxf>
              <fill>
                <patternFill>
                  <bgColor theme="9"/>
                </patternFill>
              </fill>
            </x14:dxf>
          </x14:cfRule>
          <xm:sqref>C88:C91</xm:sqref>
        </x14:conditionalFormatting>
        <x14:conditionalFormatting xmlns:xm="http://schemas.microsoft.com/office/excel/2006/main">
          <x14:cfRule type="cellIs" priority="274" operator="equal" id="{AC2C12A9-9365-410A-8F27-A4D219D96949}">
            <xm:f>Table!$A$4</xm:f>
            <x14:dxf>
              <fill>
                <patternFill>
                  <bgColor theme="9"/>
                </patternFill>
              </fill>
            </x14:dxf>
          </x14:cfRule>
          <xm:sqref>C119:C130</xm:sqref>
        </x14:conditionalFormatting>
        <x14:conditionalFormatting xmlns:xm="http://schemas.microsoft.com/office/excel/2006/main">
          <x14:cfRule type="cellIs" priority="237" operator="equal" id="{B9E7C40C-AADE-42B7-B587-5F95E0008262}">
            <xm:f>Table!$A$1</xm:f>
            <x14:dxf>
              <font>
                <color auto="1"/>
              </font>
            </x14:dxf>
          </x14:cfRule>
          <x14:cfRule type="cellIs" priority="238" operator="equal" id="{A6B402E7-118F-4CBD-9906-1D9D7FB36115}">
            <xm:f>Table!$A$1</xm:f>
            <x14:dxf>
              <fill>
                <patternFill>
                  <bgColor rgb="FF92D050"/>
                </patternFill>
              </fill>
            </x14:dxf>
          </x14:cfRule>
          <x14:cfRule type="cellIs" priority="239" operator="equal" id="{51FDDAF0-A3D8-41F6-91DF-612FEF884809}">
            <xm:f>Table!$A$2</xm:f>
            <x14:dxf>
              <fill>
                <patternFill>
                  <bgColor rgb="FFFF0000"/>
                </patternFill>
              </fill>
            </x14:dxf>
          </x14:cfRule>
          <x14:cfRule type="cellIs" priority="240" operator="equal" id="{0DBF7EF0-AE41-4D96-A8CD-9D617A60B979}">
            <xm:f>Table!$A$1</xm:f>
            <x14:dxf>
              <fill>
                <patternFill>
                  <bgColor rgb="FF92D050"/>
                </patternFill>
              </fill>
            </x14:dxf>
          </x14:cfRule>
          <x14:cfRule type="cellIs" priority="241" operator="equal" id="{254B475E-486F-4C23-BAA2-62B944E9B2A7}">
            <xm:f>Table!$A$1</xm:f>
            <x14:dxf>
              <font>
                <color rgb="FF9C0006"/>
              </font>
              <fill>
                <patternFill>
                  <bgColor rgb="FFFFC7CE"/>
                </patternFill>
              </fill>
            </x14:dxf>
          </x14:cfRule>
          <xm:sqref>I10:Z10 J11:Z11 I10:I13</xm:sqref>
        </x14:conditionalFormatting>
        <x14:conditionalFormatting xmlns:xm="http://schemas.microsoft.com/office/excel/2006/main">
          <x14:cfRule type="cellIs" priority="230" operator="equal" id="{68C0459D-BAD3-427B-A4BD-E1FFCD4FA814}">
            <xm:f>Table!$A$1</xm:f>
            <x14:dxf>
              <font>
                <color auto="1"/>
              </font>
            </x14:dxf>
          </x14:cfRule>
          <x14:cfRule type="cellIs" priority="231" operator="equal" id="{777D42AD-9F31-4A8F-A07C-888870CC8640}">
            <xm:f>Table!$A$1</xm:f>
            <x14:dxf>
              <fill>
                <patternFill>
                  <bgColor rgb="FF92D050"/>
                </patternFill>
              </fill>
            </x14:dxf>
          </x14:cfRule>
          <x14:cfRule type="cellIs" priority="232" operator="equal" id="{08F930A9-37FC-4D4F-B5B0-4B561CD24F0B}">
            <xm:f>Table!$A$2</xm:f>
            <x14:dxf>
              <fill>
                <patternFill>
                  <bgColor rgb="FFFF0000"/>
                </patternFill>
              </fill>
            </x14:dxf>
          </x14:cfRule>
          <x14:cfRule type="cellIs" priority="233" operator="equal" id="{AAEF49CC-06E6-4739-BC14-D3F8188D9DA9}">
            <xm:f>Table!$A$1</xm:f>
            <x14:dxf>
              <fill>
                <patternFill>
                  <bgColor rgb="FF92D050"/>
                </patternFill>
              </fill>
            </x14:dxf>
          </x14:cfRule>
          <x14:cfRule type="cellIs" priority="234" operator="equal" id="{067808D3-E05A-42E7-85A0-CD16E37314D8}">
            <xm:f>Table!$A$1</xm:f>
            <x14:dxf>
              <font>
                <color rgb="FF9C0006"/>
              </font>
              <fill>
                <patternFill>
                  <bgColor rgb="FFFFC7CE"/>
                </patternFill>
              </fill>
            </x14:dxf>
          </x14:cfRule>
          <xm:sqref>J65:Z65</xm:sqref>
        </x14:conditionalFormatting>
        <x14:conditionalFormatting xmlns:xm="http://schemas.microsoft.com/office/excel/2006/main">
          <x14:cfRule type="cellIs" priority="223" operator="equal" id="{4AA8FAC2-B7D7-4C30-A378-C510DBCE5FA4}">
            <xm:f>Table!$A$1</xm:f>
            <x14:dxf>
              <font>
                <color auto="1"/>
              </font>
            </x14:dxf>
          </x14:cfRule>
          <x14:cfRule type="cellIs" priority="224" operator="equal" id="{118F9DFD-13F1-41A7-A5A2-51144F275367}">
            <xm:f>Table!$A$1</xm:f>
            <x14:dxf>
              <fill>
                <patternFill>
                  <bgColor rgb="FF92D050"/>
                </patternFill>
              </fill>
            </x14:dxf>
          </x14:cfRule>
          <x14:cfRule type="cellIs" priority="225" operator="equal" id="{1BBC1240-0097-4DF1-8759-6522E28D6326}">
            <xm:f>Table!$A$2</xm:f>
            <x14:dxf>
              <fill>
                <patternFill>
                  <bgColor rgb="FFFF0000"/>
                </patternFill>
              </fill>
            </x14:dxf>
          </x14:cfRule>
          <x14:cfRule type="cellIs" priority="226" operator="equal" id="{65801459-03D3-4553-87CF-677CC3FCE81C}">
            <xm:f>Table!$A$1</xm:f>
            <x14:dxf>
              <fill>
                <patternFill>
                  <bgColor rgb="FF92D050"/>
                </patternFill>
              </fill>
            </x14:dxf>
          </x14:cfRule>
          <x14:cfRule type="cellIs" priority="227" operator="equal" id="{D7C9E50B-9E3D-4384-BAB3-2C5161B162BB}">
            <xm:f>Table!$A$1</xm:f>
            <x14:dxf>
              <font>
                <color rgb="FF9C0006"/>
              </font>
              <fill>
                <patternFill>
                  <bgColor rgb="FFFFC7CE"/>
                </patternFill>
              </fill>
            </x14:dxf>
          </x14:cfRule>
          <xm:sqref>J96:Z96</xm:sqref>
        </x14:conditionalFormatting>
        <x14:conditionalFormatting xmlns:xm="http://schemas.microsoft.com/office/excel/2006/main">
          <x14:cfRule type="cellIs" priority="216" operator="equal" id="{10558697-8BCF-4F06-88B3-DD3DCAE1AB01}">
            <xm:f>Table!$A$1</xm:f>
            <x14:dxf>
              <font>
                <color auto="1"/>
              </font>
            </x14:dxf>
          </x14:cfRule>
          <x14:cfRule type="cellIs" priority="217" operator="equal" id="{971D6440-9EEE-41B9-9142-B582FBB0EA2C}">
            <xm:f>Table!$A$1</xm:f>
            <x14:dxf>
              <fill>
                <patternFill>
                  <bgColor rgb="FF92D050"/>
                </patternFill>
              </fill>
            </x14:dxf>
          </x14:cfRule>
          <x14:cfRule type="cellIs" priority="218" operator="equal" id="{7A2F75FB-1EDD-43AD-8C64-16F346881A7E}">
            <xm:f>Table!$A$2</xm:f>
            <x14:dxf>
              <fill>
                <patternFill>
                  <bgColor rgb="FFFF0000"/>
                </patternFill>
              </fill>
            </x14:dxf>
          </x14:cfRule>
          <x14:cfRule type="cellIs" priority="219" operator="equal" id="{F4A2AA5F-AF37-409B-B5FE-1548DE6115CB}">
            <xm:f>Table!$A$1</xm:f>
            <x14:dxf>
              <fill>
                <patternFill>
                  <bgColor rgb="FF92D050"/>
                </patternFill>
              </fill>
            </x14:dxf>
          </x14:cfRule>
          <x14:cfRule type="cellIs" priority="220" operator="equal" id="{F85C27A7-9DF0-4912-AF8A-BD6257E41C39}">
            <xm:f>Table!$A$1</xm:f>
            <x14:dxf>
              <font>
                <color rgb="FF9C0006"/>
              </font>
              <fill>
                <patternFill>
                  <bgColor rgb="FFFFC7CE"/>
                </patternFill>
              </fill>
            </x14:dxf>
          </x14:cfRule>
          <xm:sqref>J135:Z136</xm:sqref>
        </x14:conditionalFormatting>
        <x14:conditionalFormatting xmlns:xm="http://schemas.microsoft.com/office/excel/2006/main">
          <x14:cfRule type="cellIs" priority="210" operator="equal" id="{D9DA860F-66CF-4D73-B7C9-C2DA869DEA7C}">
            <xm:f>Table!$A$1</xm:f>
            <x14:dxf>
              <fill>
                <patternFill>
                  <bgColor rgb="FF92D050"/>
                </patternFill>
              </fill>
            </x14:dxf>
          </x14:cfRule>
          <xm:sqref>I32:Z41</xm:sqref>
        </x14:conditionalFormatting>
        <x14:conditionalFormatting xmlns:xm="http://schemas.microsoft.com/office/excel/2006/main">
          <x14:cfRule type="cellIs" priority="207" operator="equal" id="{8AC578E6-65CA-43B5-85FA-60DC6106DCCB}">
            <xm:f>Table!$A$1</xm:f>
            <x14:dxf>
              <fill>
                <patternFill>
                  <bgColor rgb="FF92D050"/>
                </patternFill>
              </fill>
            </x14:dxf>
          </x14:cfRule>
          <xm:sqref>I75:Z80</xm:sqref>
        </x14:conditionalFormatting>
        <x14:conditionalFormatting xmlns:xm="http://schemas.microsoft.com/office/excel/2006/main">
          <x14:cfRule type="cellIs" priority="204" operator="equal" id="{CF1823F6-2C1E-4FC5-BBAF-17231D757417}">
            <xm:f>Table!$A$1</xm:f>
            <x14:dxf>
              <fill>
                <patternFill>
                  <bgColor rgb="FF92D050"/>
                </patternFill>
              </fill>
            </x14:dxf>
          </x14:cfRule>
          <xm:sqref>I104:Z109</xm:sqref>
        </x14:conditionalFormatting>
        <x14:conditionalFormatting xmlns:xm="http://schemas.microsoft.com/office/excel/2006/main">
          <x14:cfRule type="cellIs" priority="201" operator="equal" id="{E2C021C1-47A5-4FE2-A9ED-B87A7C348430}">
            <xm:f>Table!$A$1</xm:f>
            <x14:dxf>
              <fill>
                <patternFill>
                  <bgColor rgb="FF92D050"/>
                </patternFill>
              </fill>
            </x14:dxf>
          </x14:cfRule>
          <xm:sqref>I141:Z145</xm:sqref>
        </x14:conditionalFormatting>
        <x14:conditionalFormatting xmlns:xm="http://schemas.microsoft.com/office/excel/2006/main">
          <x14:cfRule type="cellIs" priority="191" operator="equal" id="{316825E8-50F4-4FE1-901E-2AA879066494}">
            <xm:f>Table!$A$4</xm:f>
            <x14:dxf>
              <fill>
                <patternFill>
                  <bgColor theme="9"/>
                </patternFill>
              </fill>
            </x14:dxf>
          </x14:cfRule>
          <xm:sqref>C83:C87</xm:sqref>
        </x14:conditionalFormatting>
        <x14:conditionalFormatting xmlns:xm="http://schemas.microsoft.com/office/excel/2006/main">
          <x14:cfRule type="cellIs" priority="188" operator="equal" id="{FD397864-E993-483F-A45E-4E5242412D1C}">
            <xm:f>Table!$A$4</xm:f>
            <x14:dxf>
              <fill>
                <patternFill>
                  <bgColor theme="9"/>
                </patternFill>
              </fill>
            </x14:dxf>
          </x14:cfRule>
          <xm:sqref>C112:C118</xm:sqref>
        </x14:conditionalFormatting>
        <x14:conditionalFormatting xmlns:xm="http://schemas.microsoft.com/office/excel/2006/main">
          <x14:cfRule type="cellIs" priority="185" operator="equal" id="{C5186EDE-E142-4C16-8F08-AA2E52DC72A4}">
            <xm:f>Table!$A$4</xm:f>
            <x14:dxf>
              <fill>
                <patternFill>
                  <bgColor theme="9"/>
                </patternFill>
              </fill>
            </x14:dxf>
          </x14:cfRule>
          <xm:sqref>C150</xm:sqref>
        </x14:conditionalFormatting>
        <x14:conditionalFormatting xmlns:xm="http://schemas.microsoft.com/office/excel/2006/main">
          <x14:cfRule type="cellIs" priority="157" operator="equal" id="{FFE1DFB8-8810-403E-80EE-E2831BF02F4C}">
            <xm:f>Table!$A$4</xm:f>
            <x14:dxf>
              <fill>
                <patternFill>
                  <bgColor theme="9"/>
                </patternFill>
              </fill>
            </x14:dxf>
          </x14:cfRule>
          <xm:sqref>C86</xm:sqref>
        </x14:conditionalFormatting>
        <x14:conditionalFormatting xmlns:xm="http://schemas.microsoft.com/office/excel/2006/main">
          <x14:cfRule type="cellIs" priority="46" operator="equal" id="{BF092529-DCA6-4052-BE8B-7BE1A96763BB}">
            <xm:f>Table!$A$1</xm:f>
            <x14:dxf>
              <font>
                <color auto="1"/>
              </font>
            </x14:dxf>
          </x14:cfRule>
          <x14:cfRule type="cellIs" priority="47" operator="equal" id="{3EEB38DD-1D3C-4275-B4DC-067FBA9F6D50}">
            <xm:f>Table!$A$1</xm:f>
            <x14:dxf>
              <fill>
                <patternFill>
                  <bgColor rgb="FF92D050"/>
                </patternFill>
              </fill>
            </x14:dxf>
          </x14:cfRule>
          <x14:cfRule type="cellIs" priority="48" operator="equal" id="{2C5D8C93-8499-40D6-8432-AE709332B1D4}">
            <xm:f>Table!$A$2</xm:f>
            <x14:dxf>
              <fill>
                <patternFill>
                  <bgColor rgb="FFFF0000"/>
                </patternFill>
              </fill>
            </x14:dxf>
          </x14:cfRule>
          <x14:cfRule type="cellIs" priority="49" operator="equal" id="{E2632E4F-0F37-437B-81E0-04A1258EC8BF}">
            <xm:f>Table!$A$1</xm:f>
            <x14:dxf>
              <fill>
                <patternFill>
                  <bgColor rgb="FF92D050"/>
                </patternFill>
              </fill>
            </x14:dxf>
          </x14:cfRule>
          <x14:cfRule type="cellIs" priority="50" operator="equal" id="{D28A1B3D-837A-420C-B2BA-382533C88555}">
            <xm:f>Table!$A$1</xm:f>
            <x14:dxf>
              <font>
                <color rgb="FF9C0006"/>
              </font>
              <fill>
                <patternFill>
                  <bgColor rgb="FFFFC7CE"/>
                </patternFill>
              </fill>
            </x14:dxf>
          </x14:cfRule>
          <xm:sqref>I96</xm:sqref>
        </x14:conditionalFormatting>
        <x14:conditionalFormatting xmlns:xm="http://schemas.microsoft.com/office/excel/2006/main">
          <x14:cfRule type="cellIs" priority="37" operator="equal" id="{4C391E44-3AFC-4030-8C02-38A2D5D2862E}">
            <xm:f>Table!$A$1</xm:f>
            <x14:dxf>
              <font>
                <color auto="1"/>
              </font>
            </x14:dxf>
          </x14:cfRule>
          <x14:cfRule type="cellIs" priority="38" operator="equal" id="{C7EE5420-43D1-410E-9966-140322F2D15F}">
            <xm:f>Table!$A$1</xm:f>
            <x14:dxf>
              <fill>
                <patternFill>
                  <bgColor rgb="FF92D050"/>
                </patternFill>
              </fill>
            </x14:dxf>
          </x14:cfRule>
          <x14:cfRule type="cellIs" priority="39" operator="equal" id="{8D307867-AC34-4E0D-8138-62CF3CC26E50}">
            <xm:f>Table!$A$2</xm:f>
            <x14:dxf>
              <fill>
                <patternFill>
                  <bgColor rgb="FFFF0000"/>
                </patternFill>
              </fill>
            </x14:dxf>
          </x14:cfRule>
          <x14:cfRule type="cellIs" priority="40" operator="equal" id="{BB9F6D03-302D-4F13-9B80-D914A40E0A16}">
            <xm:f>Table!$A$1</xm:f>
            <x14:dxf>
              <fill>
                <patternFill>
                  <bgColor rgb="FF92D050"/>
                </patternFill>
              </fill>
            </x14:dxf>
          </x14:cfRule>
          <x14:cfRule type="cellIs" priority="41" operator="equal" id="{0F7E6CC8-8F03-49B8-8E5D-19381832568E}">
            <xm:f>Table!$A$1</xm:f>
            <x14:dxf>
              <font>
                <color rgb="FF9C0006"/>
              </font>
              <fill>
                <patternFill>
                  <bgColor rgb="FFFFC7CE"/>
                </patternFill>
              </fill>
            </x14:dxf>
          </x14:cfRule>
          <xm:sqref>I135</xm:sqref>
        </x14:conditionalFormatting>
        <x14:conditionalFormatting xmlns:xm="http://schemas.microsoft.com/office/excel/2006/main">
          <x14:cfRule type="cellIs" priority="31" operator="equal" id="{7114AEF9-8A20-4F21-9DB0-3118AB8B3217}">
            <xm:f>Table!$A$4</xm:f>
            <x14:dxf>
              <fill>
                <patternFill>
                  <bgColor theme="9"/>
                </patternFill>
              </fill>
            </x14:dxf>
          </x14:cfRule>
          <xm:sqref>C148:C149</xm:sqref>
        </x14:conditionalFormatting>
        <x14:conditionalFormatting xmlns:xm="http://schemas.microsoft.com/office/excel/2006/main">
          <x14:cfRule type="cellIs" priority="27" operator="equal" id="{F1E23EBB-B1A6-4AC2-B22B-E759299369D7}">
            <xm:f>Table!$A$4</xm:f>
            <x14:dxf>
              <fill>
                <patternFill>
                  <bgColor theme="9"/>
                </patternFill>
              </fill>
            </x14:dxf>
          </x14:cfRule>
          <xm:sqref>C48 C44:C46</xm:sqref>
        </x14:conditionalFormatting>
        <x14:conditionalFormatting xmlns:xm="http://schemas.microsoft.com/office/excel/2006/main">
          <x14:cfRule type="cellIs" priority="10" operator="equal" id="{2029B234-62E7-4D2B-8BE6-1CDAA7C9BABA}">
            <xm:f>Table!$A$4</xm:f>
            <x14:dxf>
              <fill>
                <patternFill>
                  <bgColor theme="9"/>
                </patternFill>
              </fill>
            </x14:dxf>
          </x14:cfRule>
          <xm:sqref>C47</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'P:\IRE-ODB\ISQC1\8. Manuel anti-blanchiment\Appreciation globale du risque\Collège\[Copie de fsma_2018_07-1_fr.xlsx]Sheet1'!#REF!</xm:f>
          </x14:formula1>
          <xm:sqref>C140 C74 J103:Z103 C31 J66:Z74 C103 J140:Z140</xm:sqref>
        </x14:dataValidation>
        <x14:dataValidation type="list" allowBlank="1" showInputMessage="1" showErrorMessage="1">
          <x14:formula1>
            <xm:f>Table!$A$1:$A$2</xm:f>
          </x14:formula1>
          <xm:sqref>I65:Z65 C10:C30 I135 C135:C139 C65:C73 I96:Z96 C96:C102 J135:Z136 J10:Z11 I10:I13</xm:sqref>
        </x14:dataValidation>
        <x14:dataValidation type="list" allowBlank="1" showInputMessage="1" showErrorMessage="1">
          <x14:formula1>
            <xm:f>Table!$A$1:$A$1</xm:f>
          </x14:formula1>
          <xm:sqref>C75:C80 C141:C145 I32:Z41 C32:C41 I104:Z109 C104:C109 I75:Z80 I141:Z145</xm:sqref>
        </x14:dataValidation>
        <x14:dataValidation type="list" allowBlank="1" showInputMessage="1" showErrorMessage="1">
          <x14:formula1>
            <xm:f>Table!$A$4:$A$6</xm:f>
          </x14:formula1>
          <xm:sqref>C83:C91 C112:C130 C148:C166 C44:C60</xm:sqref>
        </x14:dataValidation>
        <x14:dataValidation type="list" allowBlank="1" showInputMessage="1" showErrorMessage="1">
          <x14:formula1>
            <xm:f>Table!$A$8</xm:f>
          </x14:formula1>
          <xm:sqref>H173:H232 G173:G233 I173:I233</xm:sqref>
        </x14:dataValidation>
        <x14:dataValidation type="list" allowBlank="1" showInputMessage="1" showErrorMessage="1">
          <x14:formula1>
            <xm:f>'P:\IRE-ODB\ISQC1\8. Manuel anti-blanchiment\Appreciation globale du risque\Collège\[19.08.14-Toolkit Algemene risicobeoordeling ODB V2.xlsx]Table'!#REF!</xm:f>
          </x14:formula1>
          <xm:sqref>H233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ColWidth="11.42578125" defaultRowHeight="15" x14ac:dyDescent="0.25"/>
  <sheetData>
    <row r="1" spans="1:1" x14ac:dyDescent="0.25">
      <c r="A1" t="s">
        <v>52</v>
      </c>
    </row>
    <row r="2" spans="1:1" x14ac:dyDescent="0.25">
      <c r="A2" t="s">
        <v>53</v>
      </c>
    </row>
    <row r="4" spans="1:1" x14ac:dyDescent="0.25">
      <c r="A4" s="23" t="s">
        <v>64</v>
      </c>
    </row>
    <row r="5" spans="1:1" x14ac:dyDescent="0.25">
      <c r="A5" s="36" t="s">
        <v>109</v>
      </c>
    </row>
    <row r="6" spans="1:1" x14ac:dyDescent="0.25">
      <c r="A6" s="24" t="s">
        <v>110</v>
      </c>
    </row>
    <row r="8" spans="1:1" x14ac:dyDescent="0.25">
      <c r="A8"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O369"/>
  <sheetViews>
    <sheetView showGridLines="0" zoomScaleNormal="100" workbookViewId="0">
      <selection sqref="A1:O1"/>
    </sheetView>
  </sheetViews>
  <sheetFormatPr defaultColWidth="8.85546875" defaultRowHeight="15" x14ac:dyDescent="0.25"/>
  <cols>
    <col min="4" max="4" width="10.5703125" bestFit="1" customWidth="1"/>
    <col min="6" max="6" width="9.7109375" customWidth="1"/>
    <col min="10" max="10" width="10.5703125" bestFit="1" customWidth="1"/>
    <col min="11" max="11" width="10.7109375" bestFit="1" customWidth="1"/>
    <col min="13" max="13" width="10.85546875" customWidth="1"/>
  </cols>
  <sheetData>
    <row r="1" spans="1:15" ht="47.25" customHeight="1" thickBot="1" x14ac:dyDescent="0.3">
      <c r="A1" s="354" t="s">
        <v>139</v>
      </c>
      <c r="B1" s="355"/>
      <c r="C1" s="355"/>
      <c r="D1" s="355"/>
      <c r="E1" s="355"/>
      <c r="F1" s="355"/>
      <c r="G1" s="355"/>
      <c r="H1" s="355"/>
      <c r="I1" s="355"/>
      <c r="J1" s="355"/>
      <c r="K1" s="355"/>
      <c r="L1" s="355"/>
      <c r="M1" s="355"/>
      <c r="N1" s="355"/>
      <c r="O1" s="356"/>
    </row>
    <row r="2" spans="1:15" x14ac:dyDescent="0.25">
      <c r="A2" s="4"/>
    </row>
    <row r="3" spans="1:15" x14ac:dyDescent="0.25">
      <c r="A3" s="4" t="s">
        <v>208</v>
      </c>
      <c r="B3" s="5" t="s">
        <v>115</v>
      </c>
    </row>
    <row r="4" spans="1:15" x14ac:dyDescent="0.25">
      <c r="A4" s="4"/>
    </row>
    <row r="5" spans="1:15" x14ac:dyDescent="0.25">
      <c r="A5" s="6"/>
      <c r="B5" s="7" t="s">
        <v>0</v>
      </c>
      <c r="C5" s="8" t="s">
        <v>113</v>
      </c>
      <c r="D5" s="7"/>
      <c r="E5" s="7"/>
      <c r="F5" s="7"/>
      <c r="G5" s="7"/>
      <c r="H5" s="7"/>
      <c r="I5" s="7"/>
      <c r="J5" s="7"/>
      <c r="K5" s="7"/>
      <c r="L5" s="7"/>
      <c r="M5" s="7"/>
      <c r="N5" s="7"/>
      <c r="O5" s="7"/>
    </row>
    <row r="6" spans="1:15" ht="15.75" thickBot="1" x14ac:dyDescent="0.3">
      <c r="A6" s="4"/>
    </row>
    <row r="7" spans="1:15" ht="15.75" thickBot="1" x14ac:dyDescent="0.3">
      <c r="A7" s="4"/>
      <c r="C7" t="s">
        <v>114</v>
      </c>
      <c r="K7" s="9">
        <f>+'Analyse globale des risques'!AL8</f>
        <v>25</v>
      </c>
      <c r="N7" s="1"/>
      <c r="O7" s="1"/>
    </row>
    <row r="8" spans="1:15" x14ac:dyDescent="0.25">
      <c r="A8" s="4"/>
      <c r="N8" s="1"/>
      <c r="O8" s="1"/>
    </row>
    <row r="9" spans="1:15" x14ac:dyDescent="0.25">
      <c r="A9" s="4"/>
      <c r="D9" t="s">
        <v>127</v>
      </c>
      <c r="M9">
        <f>+'Analyse globale des risques'!AL9</f>
        <v>0</v>
      </c>
      <c r="N9" s="16" t="str">
        <f>IF(M9&gt;0,+M9/$K$7,"0%")</f>
        <v>0%</v>
      </c>
      <c r="O9" s="1"/>
    </row>
    <row r="10" spans="1:15" x14ac:dyDescent="0.25">
      <c r="A10" s="4"/>
      <c r="D10" t="s">
        <v>128</v>
      </c>
      <c r="M10">
        <f>+'Analyse globale des risques'!AL10</f>
        <v>25</v>
      </c>
      <c r="N10" s="16">
        <f>IF(M10&gt;0,+M10/$K$7,"0%")</f>
        <v>1</v>
      </c>
      <c r="O10" s="1"/>
    </row>
    <row r="11" spans="1:15" ht="15.75" thickBot="1" x14ac:dyDescent="0.3">
      <c r="A11" s="4"/>
      <c r="N11" s="1"/>
      <c r="O11" s="1"/>
    </row>
    <row r="12" spans="1:15" ht="15.75" thickBot="1" x14ac:dyDescent="0.3">
      <c r="A12" s="4"/>
      <c r="C12" t="s">
        <v>119</v>
      </c>
      <c r="K12" s="10">
        <f>+'Analyse globale des risques'!AL11</f>
        <v>0</v>
      </c>
      <c r="N12" s="1"/>
      <c r="O12" s="1"/>
    </row>
    <row r="13" spans="1:15" x14ac:dyDescent="0.25">
      <c r="A13" s="4"/>
      <c r="I13" s="11"/>
      <c r="N13" s="1"/>
      <c r="O13" s="1"/>
    </row>
    <row r="14" spans="1:15" x14ac:dyDescent="0.25">
      <c r="A14" s="6"/>
      <c r="B14" s="7" t="s">
        <v>1</v>
      </c>
      <c r="C14" s="8" t="s">
        <v>138</v>
      </c>
      <c r="D14" s="7"/>
      <c r="E14" s="7"/>
      <c r="F14" s="7"/>
      <c r="G14" s="7"/>
      <c r="H14" s="7"/>
      <c r="I14" s="7"/>
      <c r="J14" s="7"/>
      <c r="K14" s="7"/>
      <c r="L14" s="7"/>
      <c r="M14" s="7"/>
      <c r="N14" s="17"/>
      <c r="O14" s="17"/>
    </row>
    <row r="15" spans="1:15" x14ac:dyDescent="0.25">
      <c r="A15" s="4"/>
      <c r="N15" s="1"/>
      <c r="O15" s="1"/>
    </row>
    <row r="16" spans="1:15" x14ac:dyDescent="0.25">
      <c r="A16" s="4"/>
      <c r="N16" s="1"/>
      <c r="O16" s="1"/>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row r="29" spans="1:1" x14ac:dyDescent="0.25">
      <c r="A29" s="4"/>
    </row>
    <row r="30" spans="1:1" x14ac:dyDescent="0.25">
      <c r="A30" s="4"/>
    </row>
    <row r="31" spans="1:1" x14ac:dyDescent="0.25">
      <c r="A31" s="4"/>
    </row>
    <row r="32" spans="1:1" x14ac:dyDescent="0.25">
      <c r="A32" s="4"/>
    </row>
    <row r="33" spans="1:15" x14ac:dyDescent="0.25">
      <c r="A33" s="4"/>
      <c r="B33" s="7" t="s">
        <v>2</v>
      </c>
      <c r="C33" s="8" t="s">
        <v>132</v>
      </c>
    </row>
    <row r="34" spans="1:15" ht="15.75" thickBot="1" x14ac:dyDescent="0.3">
      <c r="A34" s="4"/>
    </row>
    <row r="35" spans="1:15" ht="15.75" thickBot="1" x14ac:dyDescent="0.3">
      <c r="A35" s="4"/>
      <c r="C35" t="s">
        <v>133</v>
      </c>
      <c r="K35" s="12">
        <f>+'Analyse globale des risques'!AC61</f>
        <v>0</v>
      </c>
      <c r="N35" s="1"/>
      <c r="O35" s="1"/>
    </row>
    <row r="36" spans="1:15" x14ac:dyDescent="0.25">
      <c r="A36" s="4"/>
      <c r="F36" s="11"/>
      <c r="N36" s="1"/>
      <c r="O36" s="1"/>
    </row>
    <row r="37" spans="1:15" x14ac:dyDescent="0.25">
      <c r="A37" s="4"/>
      <c r="D37" t="s">
        <v>136</v>
      </c>
      <c r="M37">
        <f>+K35-M38</f>
        <v>0</v>
      </c>
      <c r="N37" s="16" t="str">
        <f>IF(M37&gt;0,+M37/$K$35,"0%")</f>
        <v>0%</v>
      </c>
      <c r="O37" s="1"/>
    </row>
    <row r="38" spans="1:15" x14ac:dyDescent="0.25">
      <c r="A38" s="4"/>
      <c r="D38" t="s">
        <v>137</v>
      </c>
      <c r="M38">
        <f>+'Analyse globale des risques'!AG61</f>
        <v>0</v>
      </c>
      <c r="N38" s="16" t="str">
        <f>IF(M38&gt;0,+M38/$K$35,"0%")</f>
        <v>0%</v>
      </c>
      <c r="O38" s="1"/>
    </row>
    <row r="39" spans="1:15" x14ac:dyDescent="0.25">
      <c r="A39" s="4"/>
    </row>
    <row r="40" spans="1:15" x14ac:dyDescent="0.25">
      <c r="A40" s="4"/>
      <c r="D40" t="s">
        <v>134</v>
      </c>
      <c r="M40">
        <f>+K35-M41</f>
        <v>0</v>
      </c>
      <c r="N40" s="16" t="str">
        <f>IF(M40&gt;0,+M40/$K$35,"0%")</f>
        <v>0%</v>
      </c>
    </row>
    <row r="41" spans="1:15" x14ac:dyDescent="0.25">
      <c r="A41" s="4"/>
      <c r="D41" t="s">
        <v>135</v>
      </c>
      <c r="M41">
        <f>+'Analyse globale des risques'!AH61</f>
        <v>0</v>
      </c>
      <c r="N41" s="16" t="str">
        <f>IF(M41&gt;0,+M41/$K$35,"0%")</f>
        <v>0%</v>
      </c>
    </row>
    <row r="42" spans="1:15" x14ac:dyDescent="0.25">
      <c r="A42" s="4"/>
    </row>
    <row r="43" spans="1:15" x14ac:dyDescent="0.25">
      <c r="A43" s="4"/>
    </row>
    <row r="44" spans="1:15" x14ac:dyDescent="0.25">
      <c r="A44" s="4"/>
    </row>
    <row r="45" spans="1:15" x14ac:dyDescent="0.25">
      <c r="A45" s="4"/>
    </row>
    <row r="46" spans="1:15" x14ac:dyDescent="0.25">
      <c r="A46" s="4"/>
    </row>
    <row r="47" spans="1:15" x14ac:dyDescent="0.25">
      <c r="A47" s="4"/>
    </row>
    <row r="48" spans="1:15"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4" x14ac:dyDescent="0.25">
      <c r="A65" s="4"/>
    </row>
    <row r="66" spans="1:14" x14ac:dyDescent="0.25">
      <c r="A66" s="4"/>
    </row>
    <row r="67" spans="1:14" x14ac:dyDescent="0.25">
      <c r="A67" s="4"/>
    </row>
    <row r="68" spans="1:14" x14ac:dyDescent="0.25">
      <c r="A68" s="4"/>
    </row>
    <row r="69" spans="1:14" x14ac:dyDescent="0.25">
      <c r="A69" s="4"/>
    </row>
    <row r="70" spans="1:14" x14ac:dyDescent="0.25">
      <c r="A70" s="4" t="s">
        <v>209</v>
      </c>
      <c r="B70" s="5" t="s">
        <v>116</v>
      </c>
    </row>
    <row r="71" spans="1:14" x14ac:dyDescent="0.25">
      <c r="A71" s="4"/>
    </row>
    <row r="72" spans="1:14" x14ac:dyDescent="0.25">
      <c r="A72" s="4"/>
      <c r="B72" s="7" t="s">
        <v>0</v>
      </c>
      <c r="C72" s="8" t="s">
        <v>113</v>
      </c>
      <c r="D72" s="7"/>
      <c r="E72" s="7"/>
      <c r="F72" s="7"/>
    </row>
    <row r="73" spans="1:14" ht="15.75" thickBot="1" x14ac:dyDescent="0.3">
      <c r="A73" s="4"/>
    </row>
    <row r="74" spans="1:14" ht="15.75" thickBot="1" x14ac:dyDescent="0.3">
      <c r="A74" s="4"/>
      <c r="C74" t="s">
        <v>114</v>
      </c>
      <c r="K74" s="9">
        <f>+'Analyse globale des risques'!AL64</f>
        <v>10</v>
      </c>
    </row>
    <row r="75" spans="1:14" x14ac:dyDescent="0.25">
      <c r="A75" s="4"/>
      <c r="N75" s="1"/>
    </row>
    <row r="76" spans="1:14" x14ac:dyDescent="0.25">
      <c r="A76" s="4"/>
      <c r="D76" t="s">
        <v>127</v>
      </c>
      <c r="M76">
        <f>+'Analyse globale des risques'!AL65</f>
        <v>0</v>
      </c>
      <c r="N76" s="16" t="str">
        <f>IF(M76&gt;0,+M76/$K$74,"0%")</f>
        <v>0%</v>
      </c>
    </row>
    <row r="77" spans="1:14" x14ac:dyDescent="0.25">
      <c r="A77" s="4"/>
      <c r="D77" t="s">
        <v>128</v>
      </c>
      <c r="M77">
        <f>+'Analyse globale des risques'!AL66</f>
        <v>10</v>
      </c>
      <c r="N77" s="16">
        <f>IF(M77&gt;0,+M77/$K$74,"0%")</f>
        <v>1</v>
      </c>
    </row>
    <row r="78" spans="1:14" ht="15.75" thickBot="1" x14ac:dyDescent="0.3">
      <c r="A78" s="4"/>
    </row>
    <row r="79" spans="1:14" ht="15.75" thickBot="1" x14ac:dyDescent="0.3">
      <c r="A79" s="4"/>
      <c r="C79" t="s">
        <v>119</v>
      </c>
      <c r="K79" s="10">
        <f>+'Analyse globale des risques'!AL67</f>
        <v>0</v>
      </c>
    </row>
    <row r="80" spans="1:14" x14ac:dyDescent="0.25">
      <c r="A80" s="4"/>
    </row>
    <row r="81" spans="1:15" x14ac:dyDescent="0.25">
      <c r="A81" s="6"/>
      <c r="B81" s="7" t="s">
        <v>1</v>
      </c>
      <c r="C81" s="8" t="s">
        <v>138</v>
      </c>
      <c r="D81" s="7"/>
      <c r="E81" s="7"/>
      <c r="F81" s="7"/>
      <c r="G81" s="7"/>
      <c r="H81" s="7"/>
      <c r="I81" s="7"/>
      <c r="J81" s="7"/>
      <c r="K81" s="7"/>
      <c r="L81" s="7"/>
      <c r="M81" s="7"/>
      <c r="N81" s="7"/>
      <c r="O81" s="7"/>
    </row>
    <row r="82" spans="1:15" x14ac:dyDescent="0.25">
      <c r="A82" s="6"/>
      <c r="B82" s="7"/>
      <c r="C82" s="8"/>
      <c r="D82" s="7"/>
      <c r="E82" s="7"/>
      <c r="F82" s="7"/>
      <c r="G82" s="7"/>
      <c r="H82" s="7"/>
      <c r="I82" s="7"/>
      <c r="J82" s="7"/>
      <c r="K82" s="7"/>
      <c r="L82" s="7"/>
      <c r="M82" s="7"/>
      <c r="N82" s="7"/>
      <c r="O82" s="7"/>
    </row>
    <row r="83" spans="1:15" x14ac:dyDescent="0.25">
      <c r="A83" s="4"/>
      <c r="C83" s="13"/>
    </row>
    <row r="84" spans="1:15" x14ac:dyDescent="0.25">
      <c r="A84" s="4"/>
    </row>
    <row r="85" spans="1:15" x14ac:dyDescent="0.25">
      <c r="A85" s="4"/>
    </row>
    <row r="86" spans="1:15" x14ac:dyDescent="0.25">
      <c r="A86" s="4"/>
    </row>
    <row r="87" spans="1:15" x14ac:dyDescent="0.25">
      <c r="A87" s="4"/>
    </row>
    <row r="88" spans="1:15" x14ac:dyDescent="0.25">
      <c r="A88" s="4"/>
    </row>
    <row r="89" spans="1:15" x14ac:dyDescent="0.25">
      <c r="A89" s="4"/>
    </row>
    <row r="90" spans="1:15" x14ac:dyDescent="0.25">
      <c r="A90" s="4"/>
    </row>
    <row r="91" spans="1:15" x14ac:dyDescent="0.25">
      <c r="A91" s="4"/>
    </row>
    <row r="92" spans="1:15" x14ac:dyDescent="0.25">
      <c r="A92" s="4"/>
    </row>
    <row r="93" spans="1:15" x14ac:dyDescent="0.25">
      <c r="A93" s="4"/>
    </row>
    <row r="94" spans="1:15" x14ac:dyDescent="0.25">
      <c r="A94" s="4"/>
    </row>
    <row r="95" spans="1:15" x14ac:dyDescent="0.25">
      <c r="A95" s="4"/>
    </row>
    <row r="96" spans="1:15" x14ac:dyDescent="0.25">
      <c r="A96" s="4"/>
    </row>
    <row r="97" spans="1:14" x14ac:dyDescent="0.25">
      <c r="A97" s="4"/>
    </row>
    <row r="98" spans="1:14" x14ac:dyDescent="0.25">
      <c r="A98" s="4"/>
    </row>
    <row r="99" spans="1:14" x14ac:dyDescent="0.25">
      <c r="A99" s="4"/>
    </row>
    <row r="100" spans="1:14" x14ac:dyDescent="0.25">
      <c r="A100" s="4"/>
      <c r="B100" s="7" t="s">
        <v>2</v>
      </c>
      <c r="C100" s="8" t="s">
        <v>132</v>
      </c>
    </row>
    <row r="101" spans="1:14" ht="15.75" thickBot="1" x14ac:dyDescent="0.3">
      <c r="A101" s="4"/>
    </row>
    <row r="102" spans="1:14" ht="15.75" thickBot="1" x14ac:dyDescent="0.3">
      <c r="A102" s="4"/>
      <c r="C102" t="s">
        <v>133</v>
      </c>
      <c r="K102" s="12">
        <f>+'Analyse globale des risques'!AC92</f>
        <v>0</v>
      </c>
    </row>
    <row r="103" spans="1:14" x14ac:dyDescent="0.25">
      <c r="A103" s="4"/>
      <c r="N103" s="1"/>
    </row>
    <row r="104" spans="1:14" x14ac:dyDescent="0.25">
      <c r="A104" s="4"/>
      <c r="D104" t="s">
        <v>136</v>
      </c>
      <c r="M104">
        <f>+K102-M105</f>
        <v>0</v>
      </c>
      <c r="N104" s="16" t="str">
        <f>IF(M104&gt;0,+M104/$K$102,"0%")</f>
        <v>0%</v>
      </c>
    </row>
    <row r="105" spans="1:14" x14ac:dyDescent="0.25">
      <c r="A105" s="4"/>
      <c r="D105" t="s">
        <v>137</v>
      </c>
      <c r="M105">
        <f>+'Analyse globale des risques'!AG92</f>
        <v>0</v>
      </c>
      <c r="N105" s="16" t="str">
        <f>IF(M105&gt;0,+M105/$K$102,"0%")</f>
        <v>0%</v>
      </c>
    </row>
    <row r="106" spans="1:14" x14ac:dyDescent="0.25">
      <c r="A106" s="4"/>
    </row>
    <row r="107" spans="1:14" x14ac:dyDescent="0.25">
      <c r="A107" s="4"/>
      <c r="D107" t="s">
        <v>134</v>
      </c>
      <c r="M107">
        <f>+K102-M108</f>
        <v>0</v>
      </c>
      <c r="N107" s="16" t="str">
        <f>IF(M107&gt;0,+M107/$K$102,"0%")</f>
        <v>0%</v>
      </c>
    </row>
    <row r="108" spans="1:14" x14ac:dyDescent="0.25">
      <c r="A108" s="4"/>
      <c r="D108" t="s">
        <v>135</v>
      </c>
      <c r="M108">
        <f>+'Analyse globale des risques'!AI92</f>
        <v>0</v>
      </c>
      <c r="N108" s="16" t="str">
        <f>IF(M108&gt;0,+M108/$K$102,"0%")</f>
        <v>0%</v>
      </c>
    </row>
    <row r="109" spans="1:14" x14ac:dyDescent="0.25">
      <c r="A109" s="4"/>
    </row>
    <row r="110" spans="1:14" x14ac:dyDescent="0.25">
      <c r="A110" s="4"/>
    </row>
    <row r="111" spans="1:14" x14ac:dyDescent="0.25">
      <c r="A111" s="4"/>
    </row>
    <row r="112" spans="1:14"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5" x14ac:dyDescent="0.25">
      <c r="A129" s="4"/>
    </row>
    <row r="130" spans="1:15" x14ac:dyDescent="0.25">
      <c r="A130" s="4"/>
    </row>
    <row r="131" spans="1:15" x14ac:dyDescent="0.25">
      <c r="A131" s="4"/>
    </row>
    <row r="132" spans="1:15" x14ac:dyDescent="0.25">
      <c r="A132" s="4"/>
    </row>
    <row r="133" spans="1:15" x14ac:dyDescent="0.25">
      <c r="A133" s="4"/>
    </row>
    <row r="134" spans="1:15" x14ac:dyDescent="0.25">
      <c r="A134" s="4"/>
    </row>
    <row r="135" spans="1:15" x14ac:dyDescent="0.25">
      <c r="A135" s="4"/>
    </row>
    <row r="136" spans="1:15" x14ac:dyDescent="0.25">
      <c r="A136" s="4"/>
    </row>
    <row r="137" spans="1:15" x14ac:dyDescent="0.25">
      <c r="A137" s="4" t="s">
        <v>210</v>
      </c>
      <c r="B137" s="5" t="s">
        <v>117</v>
      </c>
    </row>
    <row r="138" spans="1:15" x14ac:dyDescent="0.25">
      <c r="A138" s="6"/>
      <c r="B138" s="7"/>
      <c r="D138" s="7"/>
      <c r="E138" s="7"/>
      <c r="F138" s="7"/>
      <c r="G138" s="7"/>
      <c r="H138" s="7"/>
      <c r="I138" s="7"/>
      <c r="J138" s="7"/>
      <c r="K138" s="7"/>
      <c r="L138" s="7"/>
      <c r="M138" s="7"/>
      <c r="N138" s="7"/>
      <c r="O138" s="7"/>
    </row>
    <row r="139" spans="1:15" x14ac:dyDescent="0.25">
      <c r="A139" s="4"/>
      <c r="B139" s="7" t="s">
        <v>0</v>
      </c>
      <c r="C139" s="8" t="s">
        <v>113</v>
      </c>
      <c r="D139" s="7"/>
      <c r="E139" s="7"/>
    </row>
    <row r="140" spans="1:15" ht="15.75" thickBot="1" x14ac:dyDescent="0.3">
      <c r="A140" s="4"/>
    </row>
    <row r="141" spans="1:15" ht="15.75" thickBot="1" x14ac:dyDescent="0.3">
      <c r="A141" s="4"/>
      <c r="C141" t="s">
        <v>114</v>
      </c>
      <c r="K141" s="9">
        <f>+'Analyse globale des risques'!AL96</f>
        <v>8</v>
      </c>
    </row>
    <row r="142" spans="1:15" x14ac:dyDescent="0.25">
      <c r="A142" s="4"/>
      <c r="M142" s="1"/>
    </row>
    <row r="143" spans="1:15" x14ac:dyDescent="0.25">
      <c r="A143" s="4"/>
      <c r="D143" t="s">
        <v>127</v>
      </c>
      <c r="M143">
        <f>+'Analyse globale des risques'!AL97</f>
        <v>0</v>
      </c>
      <c r="N143" s="16" t="str">
        <f>IF(M143&gt;0,+M143/$K$141,"0%")</f>
        <v>0%</v>
      </c>
    </row>
    <row r="144" spans="1:15" x14ac:dyDescent="0.25">
      <c r="A144" s="4"/>
      <c r="D144" t="s">
        <v>128</v>
      </c>
      <c r="M144" s="1">
        <f>+'Analyse globale des risques'!AL98</f>
        <v>8</v>
      </c>
      <c r="N144" s="16">
        <f>IF(M144&gt;0,+M144/$K$141,"0%")</f>
        <v>1</v>
      </c>
    </row>
    <row r="145" spans="1:15" ht="15.75" thickBot="1" x14ac:dyDescent="0.3">
      <c r="A145" s="4"/>
      <c r="M145" s="1"/>
    </row>
    <row r="146" spans="1:15" ht="15.75" thickBot="1" x14ac:dyDescent="0.3">
      <c r="A146" s="4"/>
      <c r="C146" t="s">
        <v>119</v>
      </c>
      <c r="K146" s="10">
        <f>+'Analyse globale des risques'!AL99</f>
        <v>0</v>
      </c>
    </row>
    <row r="147" spans="1:15" x14ac:dyDescent="0.25">
      <c r="A147" s="6"/>
      <c r="F147" s="7"/>
      <c r="G147" s="7"/>
      <c r="H147" s="7"/>
      <c r="I147" s="7"/>
      <c r="J147" s="7"/>
      <c r="K147" s="7"/>
      <c r="L147" s="7"/>
      <c r="M147" s="7"/>
      <c r="N147" s="7"/>
      <c r="O147" s="7"/>
    </row>
    <row r="148" spans="1:15" x14ac:dyDescent="0.25">
      <c r="A148" s="6"/>
      <c r="B148" s="7" t="s">
        <v>1</v>
      </c>
      <c r="C148" s="8" t="s">
        <v>138</v>
      </c>
      <c r="D148" s="7"/>
      <c r="E148" s="7"/>
      <c r="F148" s="7"/>
      <c r="G148" s="7"/>
      <c r="H148" s="7"/>
      <c r="I148" s="7"/>
      <c r="J148" s="7"/>
      <c r="K148" s="7"/>
      <c r="L148" s="7"/>
      <c r="M148" s="7"/>
      <c r="N148" s="7"/>
      <c r="O148" s="7"/>
    </row>
    <row r="149" spans="1:15" x14ac:dyDescent="0.25">
      <c r="A149" s="6"/>
      <c r="B149" s="7"/>
      <c r="C149" s="8"/>
      <c r="D149" s="7"/>
      <c r="E149" s="7"/>
      <c r="F149" s="7"/>
      <c r="G149" s="7"/>
      <c r="H149" s="7"/>
      <c r="I149" s="7"/>
      <c r="J149" s="7"/>
      <c r="K149" s="7"/>
      <c r="L149" s="7"/>
      <c r="M149" s="7"/>
      <c r="N149" s="7"/>
      <c r="O149" s="7"/>
    </row>
    <row r="150" spans="1:15" x14ac:dyDescent="0.25">
      <c r="A150" s="4"/>
      <c r="C150" s="13"/>
    </row>
    <row r="151" spans="1:15" x14ac:dyDescent="0.25">
      <c r="A151" s="4"/>
    </row>
    <row r="152" spans="1:15" x14ac:dyDescent="0.25">
      <c r="A152" s="4"/>
    </row>
    <row r="153" spans="1:15" x14ac:dyDescent="0.25">
      <c r="A153" s="4"/>
    </row>
    <row r="154" spans="1:15" x14ac:dyDescent="0.25">
      <c r="A154" s="4"/>
    </row>
    <row r="155" spans="1:15" x14ac:dyDescent="0.25">
      <c r="A155" s="4"/>
    </row>
    <row r="156" spans="1:15" x14ac:dyDescent="0.25">
      <c r="A156" s="4"/>
    </row>
    <row r="157" spans="1:15" x14ac:dyDescent="0.25">
      <c r="A157" s="4"/>
    </row>
    <row r="158" spans="1:15" x14ac:dyDescent="0.25">
      <c r="A158" s="4"/>
    </row>
    <row r="159" spans="1:15" x14ac:dyDescent="0.25">
      <c r="A159" s="4"/>
    </row>
    <row r="160" spans="1:15" x14ac:dyDescent="0.25">
      <c r="A160" s="4"/>
    </row>
    <row r="161" spans="1:14" x14ac:dyDescent="0.25">
      <c r="A161" s="4"/>
    </row>
    <row r="162" spans="1:14" x14ac:dyDescent="0.25">
      <c r="A162" s="4"/>
    </row>
    <row r="163" spans="1:14" x14ac:dyDescent="0.25">
      <c r="A163" s="4"/>
    </row>
    <row r="164" spans="1:14" x14ac:dyDescent="0.25">
      <c r="A164" s="4"/>
    </row>
    <row r="165" spans="1:14" x14ac:dyDescent="0.25">
      <c r="A165" s="4"/>
    </row>
    <row r="166" spans="1:14" x14ac:dyDescent="0.25">
      <c r="A166" s="4"/>
    </row>
    <row r="167" spans="1:14" x14ac:dyDescent="0.25">
      <c r="A167" s="4"/>
      <c r="B167" s="7" t="s">
        <v>2</v>
      </c>
      <c r="C167" s="8" t="s">
        <v>132</v>
      </c>
    </row>
    <row r="168" spans="1:14" ht="15.75" thickBot="1" x14ac:dyDescent="0.3">
      <c r="A168" s="4"/>
    </row>
    <row r="169" spans="1:14" ht="15.75" thickBot="1" x14ac:dyDescent="0.3">
      <c r="A169" s="4"/>
      <c r="C169" t="s">
        <v>133</v>
      </c>
      <c r="K169" s="12">
        <f>+'Analyse globale des risques'!AC131</f>
        <v>0</v>
      </c>
    </row>
    <row r="170" spans="1:14" x14ac:dyDescent="0.25">
      <c r="A170" s="4"/>
    </row>
    <row r="171" spans="1:14" x14ac:dyDescent="0.25">
      <c r="A171" s="4"/>
      <c r="D171" t="s">
        <v>136</v>
      </c>
      <c r="M171">
        <f>+K169-M172</f>
        <v>0</v>
      </c>
      <c r="N171" s="16" t="str">
        <f>IF(M171&gt;0,+M171/$K$169,"0%")</f>
        <v>0%</v>
      </c>
    </row>
    <row r="172" spans="1:14" x14ac:dyDescent="0.25">
      <c r="A172" s="4"/>
      <c r="D172" t="s">
        <v>137</v>
      </c>
      <c r="M172">
        <f>+'Analyse globale des risques'!AG131</f>
        <v>0</v>
      </c>
      <c r="N172" s="16" t="str">
        <f>IF(M172&gt;0,+M172/$K$169,"0%")</f>
        <v>0%</v>
      </c>
    </row>
    <row r="173" spans="1:14" x14ac:dyDescent="0.25">
      <c r="A173" s="4"/>
      <c r="N173" s="1"/>
    </row>
    <row r="174" spans="1:14" x14ac:dyDescent="0.25">
      <c r="A174" s="4"/>
      <c r="D174" t="s">
        <v>134</v>
      </c>
      <c r="M174">
        <f>+K169-M175</f>
        <v>0</v>
      </c>
      <c r="N174" s="16" t="str">
        <f>IF(M174&gt;0,+M174/$K$169,"0%")</f>
        <v>0%</v>
      </c>
    </row>
    <row r="175" spans="1:14" x14ac:dyDescent="0.25">
      <c r="A175" s="4"/>
      <c r="D175" t="s">
        <v>135</v>
      </c>
      <c r="M175">
        <f>+'Analyse globale des risques'!AH131</f>
        <v>0</v>
      </c>
      <c r="N175" s="16" t="str">
        <f>IF(M175&gt;0,+M175/$K$169,"0%")</f>
        <v>0%</v>
      </c>
    </row>
    <row r="176" spans="1:14"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5" x14ac:dyDescent="0.25">
      <c r="A193" s="4"/>
    </row>
    <row r="194" spans="1:15" x14ac:dyDescent="0.25">
      <c r="A194" s="4"/>
    </row>
    <row r="195" spans="1:15" x14ac:dyDescent="0.25">
      <c r="A195" s="4"/>
    </row>
    <row r="196" spans="1:15" x14ac:dyDescent="0.25">
      <c r="A196" s="4"/>
    </row>
    <row r="197" spans="1:15" x14ac:dyDescent="0.25">
      <c r="A197" s="4"/>
    </row>
    <row r="198" spans="1:15" x14ac:dyDescent="0.25">
      <c r="A198" s="4"/>
    </row>
    <row r="199" spans="1:15" x14ac:dyDescent="0.25">
      <c r="A199" s="4"/>
    </row>
    <row r="200" spans="1:15" x14ac:dyDescent="0.25">
      <c r="A200" s="4"/>
    </row>
    <row r="201" spans="1:15" x14ac:dyDescent="0.25">
      <c r="A201" s="4"/>
    </row>
    <row r="202" spans="1:15" x14ac:dyDescent="0.25">
      <c r="A202" s="4"/>
    </row>
    <row r="203" spans="1:15" x14ac:dyDescent="0.25">
      <c r="A203" s="4"/>
    </row>
    <row r="204" spans="1:15" x14ac:dyDescent="0.25">
      <c r="A204" s="4" t="s">
        <v>207</v>
      </c>
      <c r="B204" s="5" t="s">
        <v>118</v>
      </c>
      <c r="O204" s="14"/>
    </row>
    <row r="205" spans="1:15" x14ac:dyDescent="0.25">
      <c r="A205" s="6"/>
      <c r="B205" s="7"/>
      <c r="D205" s="7"/>
      <c r="E205" s="7"/>
      <c r="F205" s="7"/>
      <c r="G205" s="7"/>
      <c r="H205" s="7"/>
      <c r="I205" s="7"/>
      <c r="J205" s="7"/>
      <c r="K205" s="7"/>
      <c r="L205" s="7"/>
      <c r="M205" s="7"/>
      <c r="N205" s="7"/>
    </row>
    <row r="206" spans="1:15" x14ac:dyDescent="0.25">
      <c r="A206" s="4"/>
      <c r="B206" s="7" t="s">
        <v>0</v>
      </c>
      <c r="C206" s="8" t="s">
        <v>113</v>
      </c>
      <c r="D206" s="7"/>
      <c r="E206" s="7"/>
    </row>
    <row r="207" spans="1:15" ht="15.75" thickBot="1" x14ac:dyDescent="0.3">
      <c r="A207" s="4"/>
    </row>
    <row r="208" spans="1:15" ht="15.75" thickBot="1" x14ac:dyDescent="0.3">
      <c r="A208" s="4"/>
      <c r="C208" t="s">
        <v>114</v>
      </c>
      <c r="K208" s="9">
        <f>+'Analyse globale des risques'!AL134</f>
        <v>6</v>
      </c>
    </row>
    <row r="209" spans="1:14" x14ac:dyDescent="0.25">
      <c r="A209" s="4"/>
      <c r="M209" s="1"/>
    </row>
    <row r="210" spans="1:14" x14ac:dyDescent="0.25">
      <c r="A210" s="4"/>
      <c r="D210" t="s">
        <v>127</v>
      </c>
      <c r="M210">
        <f>+'Analyse globale des risques'!AL135</f>
        <v>0</v>
      </c>
      <c r="N210" s="16" t="str">
        <f>IF(M210&gt;0,+M210/$K$208,"0%")</f>
        <v>0%</v>
      </c>
    </row>
    <row r="211" spans="1:14" x14ac:dyDescent="0.25">
      <c r="A211" s="4"/>
      <c r="D211" t="s">
        <v>128</v>
      </c>
      <c r="M211" s="1">
        <f>+'Analyse globale des risques'!AL136</f>
        <v>6</v>
      </c>
      <c r="N211" s="16">
        <f>IF(M211&gt;0,+M211/$K$208,"0%")</f>
        <v>1</v>
      </c>
    </row>
    <row r="212" spans="1:14" ht="15.75" thickBot="1" x14ac:dyDescent="0.3">
      <c r="A212" s="4"/>
      <c r="M212" s="1"/>
    </row>
    <row r="213" spans="1:14" ht="15.75" thickBot="1" x14ac:dyDescent="0.3">
      <c r="A213" s="4"/>
      <c r="C213" t="s">
        <v>119</v>
      </c>
      <c r="K213" s="10">
        <f>+'Analyse globale des risques'!AL137</f>
        <v>0</v>
      </c>
    </row>
    <row r="214" spans="1:14" x14ac:dyDescent="0.25">
      <c r="A214" s="6"/>
      <c r="F214" s="7"/>
      <c r="G214" s="7"/>
      <c r="H214" s="7"/>
      <c r="I214" s="7"/>
      <c r="J214" s="7"/>
      <c r="K214" s="7"/>
      <c r="L214" s="7"/>
      <c r="M214" s="7"/>
      <c r="N214" s="7"/>
    </row>
    <row r="215" spans="1:14" x14ac:dyDescent="0.25">
      <c r="A215" s="6"/>
      <c r="B215" s="7" t="s">
        <v>1</v>
      </c>
      <c r="C215" s="8" t="s">
        <v>138</v>
      </c>
      <c r="D215" s="7"/>
      <c r="E215" s="7"/>
      <c r="F215" s="7"/>
      <c r="G215" s="7"/>
      <c r="H215" s="7"/>
      <c r="I215" s="7"/>
      <c r="J215" s="7"/>
      <c r="K215" s="7"/>
      <c r="L215" s="7"/>
      <c r="M215" s="7"/>
      <c r="N215" s="7"/>
    </row>
    <row r="216" spans="1:14" x14ac:dyDescent="0.25">
      <c r="A216" s="6"/>
      <c r="B216" s="7"/>
      <c r="C216" s="8"/>
      <c r="D216" s="7"/>
      <c r="E216" s="7"/>
      <c r="F216" s="7"/>
      <c r="G216" s="7"/>
      <c r="H216" s="7"/>
      <c r="I216" s="7"/>
      <c r="J216" s="7"/>
      <c r="K216" s="7"/>
      <c r="L216" s="7"/>
      <c r="M216" s="7"/>
      <c r="N216" s="7"/>
    </row>
    <row r="217" spans="1:14" x14ac:dyDescent="0.25">
      <c r="A217" s="4"/>
      <c r="C217" s="13"/>
    </row>
    <row r="218" spans="1:14" x14ac:dyDescent="0.25">
      <c r="A218" s="4"/>
    </row>
    <row r="219" spans="1:14" x14ac:dyDescent="0.25">
      <c r="A219" s="4"/>
    </row>
    <row r="220" spans="1:14" x14ac:dyDescent="0.25">
      <c r="A220" s="4"/>
    </row>
    <row r="221" spans="1:14" x14ac:dyDescent="0.25">
      <c r="A221" s="4"/>
    </row>
    <row r="222" spans="1:14" x14ac:dyDescent="0.25">
      <c r="A222" s="4"/>
    </row>
    <row r="223" spans="1:14" x14ac:dyDescent="0.25">
      <c r="A223" s="4"/>
    </row>
    <row r="224" spans="1:14" x14ac:dyDescent="0.25">
      <c r="A224" s="4"/>
    </row>
    <row r="225" spans="1:3" x14ac:dyDescent="0.25">
      <c r="A225" s="4"/>
    </row>
    <row r="226" spans="1:3" x14ac:dyDescent="0.25">
      <c r="A226" s="4"/>
    </row>
    <row r="227" spans="1:3" x14ac:dyDescent="0.25">
      <c r="A227" s="4"/>
    </row>
    <row r="228" spans="1:3" x14ac:dyDescent="0.25">
      <c r="A228" s="4"/>
    </row>
    <row r="229" spans="1:3" x14ac:dyDescent="0.25">
      <c r="A229" s="4"/>
    </row>
    <row r="230" spans="1:3" x14ac:dyDescent="0.25">
      <c r="A230" s="4"/>
    </row>
    <row r="231" spans="1:3" x14ac:dyDescent="0.25">
      <c r="A231" s="4"/>
    </row>
    <row r="232" spans="1:3" x14ac:dyDescent="0.25">
      <c r="A232" s="4"/>
    </row>
    <row r="233" spans="1:3" x14ac:dyDescent="0.25">
      <c r="A233" s="4"/>
    </row>
    <row r="234" spans="1:3" x14ac:dyDescent="0.25">
      <c r="A234" s="4"/>
    </row>
    <row r="235" spans="1:3" x14ac:dyDescent="0.25">
      <c r="A235" s="4"/>
    </row>
    <row r="236" spans="1:3" x14ac:dyDescent="0.25">
      <c r="A236" s="4"/>
    </row>
    <row r="237" spans="1:3" x14ac:dyDescent="0.25">
      <c r="A237" s="4"/>
    </row>
    <row r="238" spans="1:3" x14ac:dyDescent="0.25">
      <c r="A238" s="4"/>
    </row>
    <row r="239" spans="1:3" x14ac:dyDescent="0.25">
      <c r="A239" s="4"/>
      <c r="B239" s="7" t="s">
        <v>2</v>
      </c>
      <c r="C239" s="8" t="s">
        <v>132</v>
      </c>
    </row>
    <row r="240" spans="1:3" ht="15.75" thickBot="1" x14ac:dyDescent="0.3">
      <c r="A240" s="4"/>
    </row>
    <row r="241" spans="1:14" ht="15.75" thickBot="1" x14ac:dyDescent="0.3">
      <c r="A241" s="4"/>
      <c r="C241" t="s">
        <v>133</v>
      </c>
      <c r="K241" s="12">
        <f>+'Analyse globale des risques'!AC167</f>
        <v>0</v>
      </c>
    </row>
    <row r="242" spans="1:14" x14ac:dyDescent="0.25">
      <c r="A242" s="4"/>
    </row>
    <row r="243" spans="1:14" x14ac:dyDescent="0.25">
      <c r="A243" s="4"/>
      <c r="D243" t="s">
        <v>136</v>
      </c>
      <c r="M243">
        <f>+K241-M244</f>
        <v>0</v>
      </c>
      <c r="N243" s="16" t="str">
        <f>IF(M243&gt;0,+M243/$K$241,"0%")</f>
        <v>0%</v>
      </c>
    </row>
    <row r="244" spans="1:14" x14ac:dyDescent="0.25">
      <c r="A244" s="4"/>
      <c r="D244" t="s">
        <v>137</v>
      </c>
      <c r="M244">
        <f>+'Analyse globale des risques'!AG167</f>
        <v>0</v>
      </c>
      <c r="N244" s="16" t="str">
        <f>IF(M244&gt;0,+M244/$K$241,"0%")</f>
        <v>0%</v>
      </c>
    </row>
    <row r="245" spans="1:14" x14ac:dyDescent="0.25">
      <c r="A245" s="4"/>
      <c r="N245" s="1"/>
    </row>
    <row r="246" spans="1:14" x14ac:dyDescent="0.25">
      <c r="A246" s="4"/>
      <c r="D246" t="s">
        <v>134</v>
      </c>
      <c r="M246">
        <f>+K241-M247</f>
        <v>0</v>
      </c>
      <c r="N246" s="16" t="str">
        <f>IF(M246&gt;0,+M246/$K$241,"0%")</f>
        <v>0%</v>
      </c>
    </row>
    <row r="247" spans="1:14" x14ac:dyDescent="0.25">
      <c r="A247" s="4"/>
      <c r="D247" t="s">
        <v>135</v>
      </c>
      <c r="M247">
        <f>+'Analyse globale des risques'!AH167</f>
        <v>0</v>
      </c>
      <c r="N247" s="16" t="str">
        <f>IF(M247&gt;0,+M247/$K$241,"0%")</f>
        <v>0%</v>
      </c>
    </row>
    <row r="248" spans="1:14" x14ac:dyDescent="0.25">
      <c r="A248" s="4"/>
    </row>
    <row r="249" spans="1:14" x14ac:dyDescent="0.25">
      <c r="A249" s="4"/>
    </row>
    <row r="250" spans="1:14" x14ac:dyDescent="0.25">
      <c r="A250" s="4"/>
    </row>
    <row r="251" spans="1:14" x14ac:dyDescent="0.25">
      <c r="A251" s="4"/>
    </row>
    <row r="252" spans="1:14" x14ac:dyDescent="0.25">
      <c r="A252" s="4"/>
    </row>
    <row r="253" spans="1:14" x14ac:dyDescent="0.25">
      <c r="A253" s="4"/>
    </row>
    <row r="254" spans="1:14" x14ac:dyDescent="0.25">
      <c r="A254" s="4"/>
    </row>
    <row r="255" spans="1:14" x14ac:dyDescent="0.25">
      <c r="A255" s="4"/>
    </row>
    <row r="256" spans="1:14"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3" x14ac:dyDescent="0.25">
      <c r="A273" s="4"/>
    </row>
    <row r="274" spans="1:13" x14ac:dyDescent="0.25">
      <c r="A274" s="4"/>
    </row>
    <row r="275" spans="1:13" x14ac:dyDescent="0.25">
      <c r="A275" s="4"/>
    </row>
    <row r="276" spans="1:13" x14ac:dyDescent="0.25">
      <c r="A276" s="5" t="s">
        <v>176</v>
      </c>
      <c r="C276" s="14"/>
      <c r="D276" s="14"/>
      <c r="E276" s="14"/>
      <c r="F276" s="14"/>
      <c r="G276" s="14"/>
      <c r="H276" s="14"/>
      <c r="I276" s="14"/>
      <c r="J276" s="14"/>
      <c r="K276" s="14"/>
      <c r="L276" s="14"/>
      <c r="M276" s="14"/>
    </row>
    <row r="277" spans="1:13" x14ac:dyDescent="0.25">
      <c r="B277" s="14"/>
    </row>
    <row r="278" spans="1:13" ht="15.75" thickBot="1" x14ac:dyDescent="0.3"/>
    <row r="279" spans="1:13" ht="15.75" thickBot="1" x14ac:dyDescent="0.3">
      <c r="B279" t="s">
        <v>173</v>
      </c>
      <c r="I279" s="12">
        <f>+'Analyse globale des risques'!AC234</f>
        <v>0</v>
      </c>
    </row>
    <row r="280" spans="1:13" x14ac:dyDescent="0.25">
      <c r="J280" s="1"/>
    </row>
    <row r="281" spans="1:13" x14ac:dyDescent="0.25">
      <c r="C281" s="44" t="s">
        <v>174</v>
      </c>
      <c r="F281" s="18"/>
      <c r="J281" s="19"/>
      <c r="K281" s="15"/>
      <c r="L281">
        <f>+I279-L282</f>
        <v>0</v>
      </c>
      <c r="M281" s="16" t="str">
        <f>IF(L281&gt;0,+L281/$I$279,"0%")</f>
        <v>0%</v>
      </c>
    </row>
    <row r="282" spans="1:13" x14ac:dyDescent="0.25">
      <c r="C282" s="44" t="s">
        <v>175</v>
      </c>
      <c r="F282" s="7"/>
      <c r="J282" s="20"/>
      <c r="L282">
        <f>+'Analyse globale des risques'!AG234</f>
        <v>0</v>
      </c>
      <c r="M282" s="16" t="str">
        <f>IF(L282&gt;0,+L282/$I$279,"0%")</f>
        <v>0%</v>
      </c>
    </row>
    <row r="307" spans="2:13" x14ac:dyDescent="0.25">
      <c r="B307" s="8" t="s">
        <v>140</v>
      </c>
    </row>
    <row r="309" spans="2:13" x14ac:dyDescent="0.25">
      <c r="B309" s="353" t="str">
        <f>IF(+'Analyse globale des risques'!B173=""," ",+'Analyse globale des risques'!B173)</f>
        <v xml:space="preserve"> </v>
      </c>
      <c r="C309" s="353"/>
      <c r="D309" s="353"/>
      <c r="E309" s="353"/>
      <c r="F309" s="353"/>
      <c r="G309" s="353"/>
      <c r="H309" s="353"/>
      <c r="I309" s="353"/>
      <c r="J309" s="353"/>
      <c r="K309" s="353"/>
      <c r="L309" s="353"/>
      <c r="M309" s="240" t="str">
        <f>IF('Analyse globale des risques'!G173="Oui","Faible",IF('Analyse globale des risques'!H173="Oui","Standard",IF('Analyse globale des risques'!I173="Oui","Élevé"," ")))</f>
        <v xml:space="preserve"> </v>
      </c>
    </row>
    <row r="310" spans="2:13" x14ac:dyDescent="0.25">
      <c r="B310" s="353" t="str">
        <f>IF(+'Analyse globale des risques'!B174=""," ",+'Analyse globale des risques'!B174)</f>
        <v xml:space="preserve"> </v>
      </c>
      <c r="C310" s="353"/>
      <c r="D310" s="353"/>
      <c r="E310" s="353"/>
      <c r="F310" s="353"/>
      <c r="G310" s="353"/>
      <c r="H310" s="353"/>
      <c r="I310" s="353"/>
      <c r="J310" s="353"/>
      <c r="K310" s="353"/>
      <c r="L310" s="353"/>
      <c r="M310" s="240" t="str">
        <f>IF('Analyse globale des risques'!G174="Oui","Faible",IF('Analyse globale des risques'!H174="Oui","Standard",IF('Analyse globale des risques'!I174="Oui","Élevé"," ")))</f>
        <v xml:space="preserve"> </v>
      </c>
    </row>
    <row r="311" spans="2:13" x14ac:dyDescent="0.25">
      <c r="B311" s="353" t="str">
        <f>IF(+'Analyse globale des risques'!B175=""," ",+'Analyse globale des risques'!B175)</f>
        <v xml:space="preserve"> </v>
      </c>
      <c r="C311" s="353"/>
      <c r="D311" s="353"/>
      <c r="E311" s="353"/>
      <c r="F311" s="353"/>
      <c r="G311" s="353"/>
      <c r="H311" s="353"/>
      <c r="I311" s="353"/>
      <c r="J311" s="353"/>
      <c r="K311" s="353"/>
      <c r="L311" s="353"/>
      <c r="M311" s="240" t="str">
        <f>IF('Analyse globale des risques'!G175="Oui","Faible",IF('Analyse globale des risques'!H175="Oui","Standard",IF('Analyse globale des risques'!I175="Oui","Élevé"," ")))</f>
        <v xml:space="preserve"> </v>
      </c>
    </row>
    <row r="312" spans="2:13" x14ac:dyDescent="0.25">
      <c r="B312" s="353" t="str">
        <f>IF(+'Analyse globale des risques'!B176=""," ",+'Analyse globale des risques'!B176)</f>
        <v xml:space="preserve"> </v>
      </c>
      <c r="C312" s="353"/>
      <c r="D312" s="353"/>
      <c r="E312" s="353"/>
      <c r="F312" s="353"/>
      <c r="G312" s="353"/>
      <c r="H312" s="353"/>
      <c r="I312" s="353"/>
      <c r="J312" s="353"/>
      <c r="K312" s="353"/>
      <c r="L312" s="353"/>
      <c r="M312" s="240" t="str">
        <f>IF('Analyse globale des risques'!G176="Oui","Faible",IF('Analyse globale des risques'!H176="Oui","Standard",IF('Analyse globale des risques'!I176="Oui","Élevé"," ")))</f>
        <v xml:space="preserve"> </v>
      </c>
    </row>
    <row r="313" spans="2:13" x14ac:dyDescent="0.25">
      <c r="B313" s="353" t="str">
        <f>IF(+'Analyse globale des risques'!B177=""," ",+'Analyse globale des risques'!B177)</f>
        <v xml:space="preserve"> </v>
      </c>
      <c r="C313" s="353"/>
      <c r="D313" s="353"/>
      <c r="E313" s="353"/>
      <c r="F313" s="353"/>
      <c r="G313" s="353"/>
      <c r="H313" s="353"/>
      <c r="I313" s="353"/>
      <c r="J313" s="353"/>
      <c r="K313" s="353"/>
      <c r="L313" s="353"/>
      <c r="M313" s="240" t="str">
        <f>IF('Analyse globale des risques'!G177="Oui","Faible",IF('Analyse globale des risques'!H177="Oui","Standard",IF('Analyse globale des risques'!I177="Oui","Élevé"," ")))</f>
        <v xml:space="preserve"> </v>
      </c>
    </row>
    <row r="314" spans="2:13" x14ac:dyDescent="0.25">
      <c r="B314" s="353" t="str">
        <f>IF(+'Analyse globale des risques'!B178=""," ",+'Analyse globale des risques'!B178)</f>
        <v xml:space="preserve"> </v>
      </c>
      <c r="C314" s="353"/>
      <c r="D314" s="353"/>
      <c r="E314" s="353"/>
      <c r="F314" s="353"/>
      <c r="G314" s="353"/>
      <c r="H314" s="353"/>
      <c r="I314" s="353"/>
      <c r="J314" s="353"/>
      <c r="K314" s="353"/>
      <c r="L314" s="353"/>
      <c r="M314" s="240" t="str">
        <f>IF('Analyse globale des risques'!G178="Oui","Faible",IF('Analyse globale des risques'!H178="Oui","Standard",IF('Analyse globale des risques'!I178="Oui","Élevé"," ")))</f>
        <v xml:space="preserve"> </v>
      </c>
    </row>
    <row r="315" spans="2:13" x14ac:dyDescent="0.25">
      <c r="B315" s="353" t="str">
        <f>IF(+'Analyse globale des risques'!B179=""," ",+'Analyse globale des risques'!B179)</f>
        <v xml:space="preserve"> </v>
      </c>
      <c r="C315" s="353"/>
      <c r="D315" s="353"/>
      <c r="E315" s="353"/>
      <c r="F315" s="353"/>
      <c r="G315" s="353"/>
      <c r="H315" s="353"/>
      <c r="I315" s="353"/>
      <c r="J315" s="353"/>
      <c r="K315" s="353"/>
      <c r="L315" s="353"/>
      <c r="M315" s="240" t="str">
        <f>IF('Analyse globale des risques'!G179="Oui","Faible",IF('Analyse globale des risques'!H179="Oui","Standard",IF('Analyse globale des risques'!I179="Oui","Élevé"," ")))</f>
        <v xml:space="preserve"> </v>
      </c>
    </row>
    <row r="316" spans="2:13" x14ac:dyDescent="0.25">
      <c r="B316" s="353" t="str">
        <f>IF(+'Analyse globale des risques'!B180=""," ",+'Analyse globale des risques'!B180)</f>
        <v xml:space="preserve"> </v>
      </c>
      <c r="C316" s="353"/>
      <c r="D316" s="353"/>
      <c r="E316" s="353"/>
      <c r="F316" s="353"/>
      <c r="G316" s="353"/>
      <c r="H316" s="353"/>
      <c r="I316" s="353"/>
      <c r="J316" s="353"/>
      <c r="K316" s="353"/>
      <c r="L316" s="353"/>
      <c r="M316" s="240" t="str">
        <f>IF('Analyse globale des risques'!G180="Oui","Faible",IF('Analyse globale des risques'!H180="Oui","Standard",IF('Analyse globale des risques'!I180="Oui","Élevé"," ")))</f>
        <v xml:space="preserve"> </v>
      </c>
    </row>
    <row r="317" spans="2:13" x14ac:dyDescent="0.25">
      <c r="B317" s="353" t="str">
        <f>IF(+'Analyse globale des risques'!B181=""," ",+'Analyse globale des risques'!B181)</f>
        <v xml:space="preserve"> </v>
      </c>
      <c r="C317" s="353"/>
      <c r="D317" s="353"/>
      <c r="E317" s="353"/>
      <c r="F317" s="353"/>
      <c r="G317" s="353"/>
      <c r="H317" s="353"/>
      <c r="I317" s="353"/>
      <c r="J317" s="353"/>
      <c r="K317" s="353"/>
      <c r="L317" s="353"/>
      <c r="M317" s="240" t="str">
        <f>IF('Analyse globale des risques'!G181="Oui","Faible",IF('Analyse globale des risques'!H181="Oui","Standard",IF('Analyse globale des risques'!I181="Oui","Élevé"," ")))</f>
        <v xml:space="preserve"> </v>
      </c>
    </row>
    <row r="318" spans="2:13" x14ac:dyDescent="0.25">
      <c r="B318" s="353" t="str">
        <f>IF(+'Analyse globale des risques'!B182=""," ",+'Analyse globale des risques'!B182)</f>
        <v xml:space="preserve"> </v>
      </c>
      <c r="C318" s="353"/>
      <c r="D318" s="353"/>
      <c r="E318" s="353"/>
      <c r="F318" s="353"/>
      <c r="G318" s="353"/>
      <c r="H318" s="353"/>
      <c r="I318" s="353"/>
      <c r="J318" s="353"/>
      <c r="K318" s="353"/>
      <c r="L318" s="353"/>
      <c r="M318" s="240" t="str">
        <f>IF('Analyse globale des risques'!G182="Oui","Faible",IF('Analyse globale des risques'!H182="Oui","Standard",IF('Analyse globale des risques'!I182="Oui","Élevé"," ")))</f>
        <v xml:space="preserve"> </v>
      </c>
    </row>
    <row r="319" spans="2:13" x14ac:dyDescent="0.25">
      <c r="B319" s="353" t="str">
        <f>IF(+'Analyse globale des risques'!B183=""," ",+'Analyse globale des risques'!B183)</f>
        <v xml:space="preserve"> </v>
      </c>
      <c r="C319" s="353"/>
      <c r="D319" s="353"/>
      <c r="E319" s="353"/>
      <c r="F319" s="353"/>
      <c r="G319" s="353"/>
      <c r="H319" s="353"/>
      <c r="I319" s="353"/>
      <c r="J319" s="353"/>
      <c r="K319" s="353"/>
      <c r="L319" s="353"/>
      <c r="M319" s="240" t="str">
        <f>IF('Analyse globale des risques'!G183="Oui","Faible",IF('Analyse globale des risques'!H183="Oui","Standard",IF('Analyse globale des risques'!I183="Oui","Élevé"," ")))</f>
        <v xml:space="preserve"> </v>
      </c>
    </row>
    <row r="320" spans="2:13" x14ac:dyDescent="0.25">
      <c r="B320" s="353" t="str">
        <f>IF(+'Analyse globale des risques'!B184=""," ",+'Analyse globale des risques'!B184)</f>
        <v xml:space="preserve"> </v>
      </c>
      <c r="C320" s="353"/>
      <c r="D320" s="353"/>
      <c r="E320" s="353"/>
      <c r="F320" s="353"/>
      <c r="G320" s="353"/>
      <c r="H320" s="353"/>
      <c r="I320" s="353"/>
      <c r="J320" s="353"/>
      <c r="K320" s="353"/>
      <c r="L320" s="353"/>
      <c r="M320" s="240" t="str">
        <f>IF('Analyse globale des risques'!G184="Oui","Faible",IF('Analyse globale des risques'!H184="Oui","Standard",IF('Analyse globale des risques'!I184="Oui","Élevé"," ")))</f>
        <v xml:space="preserve"> </v>
      </c>
    </row>
    <row r="321" spans="2:13" x14ac:dyDescent="0.25">
      <c r="B321" s="353" t="str">
        <f>IF(+'Analyse globale des risques'!B185=""," ",+'Analyse globale des risques'!B185)</f>
        <v xml:space="preserve"> </v>
      </c>
      <c r="C321" s="353"/>
      <c r="D321" s="353"/>
      <c r="E321" s="353"/>
      <c r="F321" s="353"/>
      <c r="G321" s="353"/>
      <c r="H321" s="353"/>
      <c r="I321" s="353"/>
      <c r="J321" s="353"/>
      <c r="K321" s="353"/>
      <c r="L321" s="353"/>
      <c r="M321" s="240" t="str">
        <f>IF('Analyse globale des risques'!G185="Oui","Faible",IF('Analyse globale des risques'!H185="Oui","Standard",IF('Analyse globale des risques'!I185="Oui","Élevé"," ")))</f>
        <v xml:space="preserve"> </v>
      </c>
    </row>
    <row r="322" spans="2:13" x14ac:dyDescent="0.25">
      <c r="B322" s="353" t="str">
        <f>IF(+'Analyse globale des risques'!B186=""," ",+'Analyse globale des risques'!B186)</f>
        <v xml:space="preserve"> </v>
      </c>
      <c r="C322" s="353"/>
      <c r="D322" s="353"/>
      <c r="E322" s="353"/>
      <c r="F322" s="353"/>
      <c r="G322" s="353"/>
      <c r="H322" s="353"/>
      <c r="I322" s="353"/>
      <c r="J322" s="353"/>
      <c r="K322" s="353"/>
      <c r="L322" s="353"/>
      <c r="M322" s="240" t="str">
        <f>IF('Analyse globale des risques'!G186="Oui","Faible",IF('Analyse globale des risques'!H186="Oui","Standard",IF('Analyse globale des risques'!I186="Oui","Élevé"," ")))</f>
        <v xml:space="preserve"> </v>
      </c>
    </row>
    <row r="323" spans="2:13" x14ac:dyDescent="0.25">
      <c r="B323" s="353" t="str">
        <f>IF(+'Analyse globale des risques'!B187=""," ",+'Analyse globale des risques'!B187)</f>
        <v xml:space="preserve"> </v>
      </c>
      <c r="C323" s="353"/>
      <c r="D323" s="353"/>
      <c r="E323" s="353"/>
      <c r="F323" s="353"/>
      <c r="G323" s="353"/>
      <c r="H323" s="353"/>
      <c r="I323" s="353"/>
      <c r="J323" s="353"/>
      <c r="K323" s="353"/>
      <c r="L323" s="353"/>
      <c r="M323" s="240" t="str">
        <f>IF('Analyse globale des risques'!G187="Oui","Faible",IF('Analyse globale des risques'!H187="Oui","Standard",IF('Analyse globale des risques'!I187="Oui","Élevé"," ")))</f>
        <v xml:space="preserve"> </v>
      </c>
    </row>
    <row r="324" spans="2:13" x14ac:dyDescent="0.25">
      <c r="B324" s="353" t="str">
        <f>IF(+'Analyse globale des risques'!B188=""," ",+'Analyse globale des risques'!B188)</f>
        <v xml:space="preserve"> </v>
      </c>
      <c r="C324" s="353"/>
      <c r="D324" s="353"/>
      <c r="E324" s="353"/>
      <c r="F324" s="353"/>
      <c r="G324" s="353"/>
      <c r="H324" s="353"/>
      <c r="I324" s="353"/>
      <c r="J324" s="353"/>
      <c r="K324" s="353"/>
      <c r="L324" s="353"/>
      <c r="M324" s="240" t="str">
        <f>IF('Analyse globale des risques'!G188="Oui","Faible",IF('Analyse globale des risques'!H188="Oui","Standard",IF('Analyse globale des risques'!I188="Oui","Élevé"," ")))</f>
        <v xml:space="preserve"> </v>
      </c>
    </row>
    <row r="325" spans="2:13" x14ac:dyDescent="0.25">
      <c r="B325" s="353" t="str">
        <f>IF(+'Analyse globale des risques'!B189=""," ",+'Analyse globale des risques'!B189)</f>
        <v xml:space="preserve"> </v>
      </c>
      <c r="C325" s="353"/>
      <c r="D325" s="353"/>
      <c r="E325" s="353"/>
      <c r="F325" s="353"/>
      <c r="G325" s="353"/>
      <c r="H325" s="353"/>
      <c r="I325" s="353"/>
      <c r="J325" s="353"/>
      <c r="K325" s="353"/>
      <c r="L325" s="353"/>
      <c r="M325" s="240" t="str">
        <f>IF('Analyse globale des risques'!G189="Oui","Faible",IF('Analyse globale des risques'!H189="Oui","Standard",IF('Analyse globale des risques'!I189="Oui","Élevé"," ")))</f>
        <v xml:space="preserve"> </v>
      </c>
    </row>
    <row r="326" spans="2:13" x14ac:dyDescent="0.25">
      <c r="B326" s="353" t="str">
        <f>IF(+'Analyse globale des risques'!B190=""," ",+'Analyse globale des risques'!B190)</f>
        <v xml:space="preserve"> </v>
      </c>
      <c r="C326" s="353"/>
      <c r="D326" s="353"/>
      <c r="E326" s="353"/>
      <c r="F326" s="353"/>
      <c r="G326" s="353"/>
      <c r="H326" s="353"/>
      <c r="I326" s="353"/>
      <c r="J326" s="353"/>
      <c r="K326" s="353"/>
      <c r="L326" s="353"/>
      <c r="M326" s="240" t="str">
        <f>IF('Analyse globale des risques'!G190="Oui","Faible",IF('Analyse globale des risques'!H190="Oui","Standard",IF('Analyse globale des risques'!I190="Oui","Élevé"," ")))</f>
        <v xml:space="preserve"> </v>
      </c>
    </row>
    <row r="327" spans="2:13" x14ac:dyDescent="0.25">
      <c r="B327" s="353" t="str">
        <f>IF(+'Analyse globale des risques'!B191=""," ",+'Analyse globale des risques'!B191)</f>
        <v xml:space="preserve"> </v>
      </c>
      <c r="C327" s="353"/>
      <c r="D327" s="353"/>
      <c r="E327" s="353"/>
      <c r="F327" s="353"/>
      <c r="G327" s="353"/>
      <c r="H327" s="353"/>
      <c r="I327" s="353"/>
      <c r="J327" s="353"/>
      <c r="K327" s="353"/>
      <c r="L327" s="353"/>
      <c r="M327" s="240" t="str">
        <f>IF('Analyse globale des risques'!G191="Oui","Faible",IF('Analyse globale des risques'!H191="Oui","Standard",IF('Analyse globale des risques'!I191="Oui","Élevé"," ")))</f>
        <v xml:space="preserve"> </v>
      </c>
    </row>
    <row r="328" spans="2:13" x14ac:dyDescent="0.25">
      <c r="B328" s="353" t="str">
        <f>IF(+'Analyse globale des risques'!B192=""," ",+'Analyse globale des risques'!B192)</f>
        <v xml:space="preserve"> </v>
      </c>
      <c r="C328" s="353"/>
      <c r="D328" s="353"/>
      <c r="E328" s="353"/>
      <c r="F328" s="353"/>
      <c r="G328" s="353"/>
      <c r="H328" s="353"/>
      <c r="I328" s="353"/>
      <c r="J328" s="353"/>
      <c r="K328" s="353"/>
      <c r="L328" s="353"/>
      <c r="M328" s="240" t="str">
        <f>IF('Analyse globale des risques'!G192="Oui","Faible",IF('Analyse globale des risques'!H192="Oui","Standard",IF('Analyse globale des risques'!I192="Oui","Élevé"," ")))</f>
        <v xml:space="preserve"> </v>
      </c>
    </row>
    <row r="329" spans="2:13" x14ac:dyDescent="0.25">
      <c r="B329" s="353" t="str">
        <f>IF(+'Analyse globale des risques'!B193=""," ",+'Analyse globale des risques'!B193)</f>
        <v xml:space="preserve"> </v>
      </c>
      <c r="C329" s="353"/>
      <c r="D329" s="353"/>
      <c r="E329" s="353"/>
      <c r="F329" s="353"/>
      <c r="G329" s="353"/>
      <c r="H329" s="353"/>
      <c r="I329" s="353"/>
      <c r="J329" s="353"/>
      <c r="K329" s="353"/>
      <c r="L329" s="353"/>
      <c r="M329" s="240" t="str">
        <f>IF('Analyse globale des risques'!G193="Oui","Faible",IF('Analyse globale des risques'!H193="Oui","Standard",IF('Analyse globale des risques'!I193="Oui","Élevé"," ")))</f>
        <v xml:space="preserve"> </v>
      </c>
    </row>
    <row r="330" spans="2:13" x14ac:dyDescent="0.25">
      <c r="B330" s="353" t="str">
        <f>IF(+'Analyse globale des risques'!B194=""," ",+'Analyse globale des risques'!B194)</f>
        <v xml:space="preserve"> </v>
      </c>
      <c r="C330" s="353"/>
      <c r="D330" s="353"/>
      <c r="E330" s="353"/>
      <c r="F330" s="353"/>
      <c r="G330" s="353"/>
      <c r="H330" s="353"/>
      <c r="I330" s="353"/>
      <c r="J330" s="353"/>
      <c r="K330" s="353"/>
      <c r="L330" s="353"/>
      <c r="M330" s="240" t="str">
        <f>IF('Analyse globale des risques'!G194="Oui","Faible",IF('Analyse globale des risques'!H194="Oui","Standard",IF('Analyse globale des risques'!I194="Oui","Élevé"," ")))</f>
        <v xml:space="preserve"> </v>
      </c>
    </row>
    <row r="331" spans="2:13" x14ac:dyDescent="0.25">
      <c r="B331" s="353" t="str">
        <f>IF(+'Analyse globale des risques'!B195=""," ",+'Analyse globale des risques'!B195)</f>
        <v xml:space="preserve"> </v>
      </c>
      <c r="C331" s="353"/>
      <c r="D331" s="353"/>
      <c r="E331" s="353"/>
      <c r="F331" s="353"/>
      <c r="G331" s="353"/>
      <c r="H331" s="353"/>
      <c r="I331" s="353"/>
      <c r="J331" s="353"/>
      <c r="K331" s="353"/>
      <c r="L331" s="353"/>
      <c r="M331" s="240" t="str">
        <f>IF('Analyse globale des risques'!G195="Oui","Faible",IF('Analyse globale des risques'!H195="Oui","Standard",IF('Analyse globale des risques'!I195="Oui","Élevé"," ")))</f>
        <v xml:space="preserve"> </v>
      </c>
    </row>
    <row r="332" spans="2:13" x14ac:dyDescent="0.25">
      <c r="B332" s="353" t="str">
        <f>IF(+'Analyse globale des risques'!B196=""," ",+'Analyse globale des risques'!B196)</f>
        <v xml:space="preserve"> </v>
      </c>
      <c r="C332" s="353"/>
      <c r="D332" s="353"/>
      <c r="E332" s="353"/>
      <c r="F332" s="353"/>
      <c r="G332" s="353"/>
      <c r="H332" s="353"/>
      <c r="I332" s="353"/>
      <c r="J332" s="353"/>
      <c r="K332" s="353"/>
      <c r="L332" s="353"/>
      <c r="M332" s="240" t="str">
        <f>IF('Analyse globale des risques'!G196="Oui","Faible",IF('Analyse globale des risques'!H196="Oui","Standard",IF('Analyse globale des risques'!I196="Oui","Élevé"," ")))</f>
        <v xml:space="preserve"> </v>
      </c>
    </row>
    <row r="333" spans="2:13" x14ac:dyDescent="0.25">
      <c r="B333" s="353" t="str">
        <f>IF(+'Analyse globale des risques'!B197=""," ",+'Analyse globale des risques'!B197)</f>
        <v xml:space="preserve"> </v>
      </c>
      <c r="C333" s="353"/>
      <c r="D333" s="353"/>
      <c r="E333" s="353"/>
      <c r="F333" s="353"/>
      <c r="G333" s="353"/>
      <c r="H333" s="353"/>
      <c r="I333" s="353"/>
      <c r="J333" s="353"/>
      <c r="K333" s="353"/>
      <c r="L333" s="353"/>
      <c r="M333" s="240" t="str">
        <f>IF('Analyse globale des risques'!G197="Oui","Faible",IF('Analyse globale des risques'!H197="Oui","Standard",IF('Analyse globale des risques'!I197="Oui","Élevé"," ")))</f>
        <v xml:space="preserve"> </v>
      </c>
    </row>
    <row r="334" spans="2:13" x14ac:dyDescent="0.25">
      <c r="B334" s="353" t="str">
        <f>IF(+'Analyse globale des risques'!B198=""," ",+'Analyse globale des risques'!B198)</f>
        <v xml:space="preserve"> </v>
      </c>
      <c r="C334" s="353"/>
      <c r="D334" s="353"/>
      <c r="E334" s="353"/>
      <c r="F334" s="353"/>
      <c r="G334" s="353"/>
      <c r="H334" s="353"/>
      <c r="I334" s="353"/>
      <c r="J334" s="353"/>
      <c r="K334" s="353"/>
      <c r="L334" s="353"/>
      <c r="M334" s="240" t="str">
        <f>IF('Analyse globale des risques'!G198="Oui","Faible",IF('Analyse globale des risques'!H198="Oui","Standard",IF('Analyse globale des risques'!I198="Oui","Élevé"," ")))</f>
        <v xml:space="preserve"> </v>
      </c>
    </row>
    <row r="335" spans="2:13" x14ac:dyDescent="0.25">
      <c r="B335" s="353" t="str">
        <f>IF(+'Analyse globale des risques'!B199=""," ",+'Analyse globale des risques'!B199)</f>
        <v xml:space="preserve"> </v>
      </c>
      <c r="C335" s="353"/>
      <c r="D335" s="353"/>
      <c r="E335" s="353"/>
      <c r="F335" s="353"/>
      <c r="G335" s="353"/>
      <c r="H335" s="353"/>
      <c r="I335" s="353"/>
      <c r="J335" s="353"/>
      <c r="K335" s="353"/>
      <c r="L335" s="353"/>
      <c r="M335" s="240" t="str">
        <f>IF('Analyse globale des risques'!G199="Oui","Faible",IF('Analyse globale des risques'!H199="Oui","Standard",IF('Analyse globale des risques'!I199="Oui","Élevé"," ")))</f>
        <v xml:space="preserve"> </v>
      </c>
    </row>
    <row r="336" spans="2:13" x14ac:dyDescent="0.25">
      <c r="B336" s="353" t="str">
        <f>IF(+'Analyse globale des risques'!B200=""," ",+'Analyse globale des risques'!B200)</f>
        <v xml:space="preserve"> </v>
      </c>
      <c r="C336" s="353"/>
      <c r="D336" s="353"/>
      <c r="E336" s="353"/>
      <c r="F336" s="353"/>
      <c r="G336" s="353"/>
      <c r="H336" s="353"/>
      <c r="I336" s="353"/>
      <c r="J336" s="353"/>
      <c r="K336" s="353"/>
      <c r="L336" s="353"/>
      <c r="M336" s="240" t="str">
        <f>IF('Analyse globale des risques'!G200="Oui","Faible",IF('Analyse globale des risques'!H200="Oui","Standard",IF('Analyse globale des risques'!I200="Oui","Élevé"," ")))</f>
        <v xml:space="preserve"> </v>
      </c>
    </row>
    <row r="337" spans="2:13" x14ac:dyDescent="0.25">
      <c r="B337" s="353" t="str">
        <f>IF(+'Analyse globale des risques'!B201=""," ",+'Analyse globale des risques'!B201)</f>
        <v xml:space="preserve"> </v>
      </c>
      <c r="C337" s="353"/>
      <c r="D337" s="353"/>
      <c r="E337" s="353"/>
      <c r="F337" s="353"/>
      <c r="G337" s="353"/>
      <c r="H337" s="353"/>
      <c r="I337" s="353"/>
      <c r="J337" s="353"/>
      <c r="K337" s="353"/>
      <c r="L337" s="353"/>
      <c r="M337" s="240" t="str">
        <f>IF('Analyse globale des risques'!G201="Oui","Faible",IF('Analyse globale des risques'!H201="Oui","Standard",IF('Analyse globale des risques'!I201="Oui","Élevé"," ")))</f>
        <v xml:space="preserve"> </v>
      </c>
    </row>
    <row r="338" spans="2:13" x14ac:dyDescent="0.25">
      <c r="B338" s="353" t="str">
        <f>IF(+'Analyse globale des risques'!B202=""," ",+'Analyse globale des risques'!B202)</f>
        <v xml:space="preserve"> </v>
      </c>
      <c r="C338" s="353"/>
      <c r="D338" s="353"/>
      <c r="E338" s="353"/>
      <c r="F338" s="353"/>
      <c r="G338" s="353"/>
      <c r="H338" s="353"/>
      <c r="I338" s="353"/>
      <c r="J338" s="353"/>
      <c r="K338" s="353"/>
      <c r="L338" s="353"/>
      <c r="M338" s="240" t="str">
        <f>IF('Analyse globale des risques'!G202="Oui","Faible",IF('Analyse globale des risques'!H202="Oui","Standard",IF('Analyse globale des risques'!I202="Oui","Élevé"," ")))</f>
        <v xml:space="preserve"> </v>
      </c>
    </row>
    <row r="339" spans="2:13" x14ac:dyDescent="0.25">
      <c r="B339" s="353" t="str">
        <f>IF(+'Analyse globale des risques'!B203=""," ",+'Analyse globale des risques'!B203)</f>
        <v xml:space="preserve"> </v>
      </c>
      <c r="C339" s="353"/>
      <c r="D339" s="353"/>
      <c r="E339" s="353"/>
      <c r="F339" s="353"/>
      <c r="G339" s="353"/>
      <c r="H339" s="353"/>
      <c r="I339" s="353"/>
      <c r="J339" s="353"/>
      <c r="K339" s="353"/>
      <c r="L339" s="353"/>
      <c r="M339" s="240" t="str">
        <f>IF('Analyse globale des risques'!G203="Oui","Faible",IF('Analyse globale des risques'!H203="Oui","Standard",IF('Analyse globale des risques'!I203="Oui","Élevé"," ")))</f>
        <v xml:space="preserve"> </v>
      </c>
    </row>
    <row r="340" spans="2:13" x14ac:dyDescent="0.25">
      <c r="B340" s="353" t="str">
        <f>IF(+'Analyse globale des risques'!B204=""," ",+'Analyse globale des risques'!B204)</f>
        <v xml:space="preserve"> </v>
      </c>
      <c r="C340" s="353"/>
      <c r="D340" s="353"/>
      <c r="E340" s="353"/>
      <c r="F340" s="353"/>
      <c r="G340" s="353"/>
      <c r="H340" s="353"/>
      <c r="I340" s="353"/>
      <c r="J340" s="353"/>
      <c r="K340" s="353"/>
      <c r="L340" s="353"/>
      <c r="M340" s="240" t="str">
        <f>IF('Analyse globale des risques'!G204="Oui","Faible",IF('Analyse globale des risques'!H204="Oui","Standard",IF('Analyse globale des risques'!I204="Oui","Élevé"," ")))</f>
        <v xml:space="preserve"> </v>
      </c>
    </row>
    <row r="341" spans="2:13" x14ac:dyDescent="0.25">
      <c r="B341" s="353" t="str">
        <f>IF(+'Analyse globale des risques'!B205=""," ",+'Analyse globale des risques'!B205)</f>
        <v xml:space="preserve"> </v>
      </c>
      <c r="C341" s="353"/>
      <c r="D341" s="353"/>
      <c r="E341" s="353"/>
      <c r="F341" s="353"/>
      <c r="G341" s="353"/>
      <c r="H341" s="353"/>
      <c r="I341" s="353"/>
      <c r="J341" s="353"/>
      <c r="K341" s="353"/>
      <c r="L341" s="353"/>
      <c r="M341" s="240" t="str">
        <f>IF('Analyse globale des risques'!G205="Oui","Faible",IF('Analyse globale des risques'!H205="Oui","Standard",IF('Analyse globale des risques'!I205="Oui","Élevé"," ")))</f>
        <v xml:space="preserve"> </v>
      </c>
    </row>
    <row r="342" spans="2:13" x14ac:dyDescent="0.25">
      <c r="B342" s="353" t="str">
        <f>IF(+'Analyse globale des risques'!B206=""," ",+'Analyse globale des risques'!B206)</f>
        <v xml:space="preserve"> </v>
      </c>
      <c r="C342" s="353"/>
      <c r="D342" s="353"/>
      <c r="E342" s="353"/>
      <c r="F342" s="353"/>
      <c r="G342" s="353"/>
      <c r="H342" s="353"/>
      <c r="I342" s="353"/>
      <c r="J342" s="353"/>
      <c r="K342" s="353"/>
      <c r="L342" s="353"/>
      <c r="M342" s="240" t="str">
        <f>IF('Analyse globale des risques'!G206="Oui","Faible",IF('Analyse globale des risques'!H206="Oui","Standard",IF('Analyse globale des risques'!I206="Oui","Élevé"," ")))</f>
        <v xml:space="preserve"> </v>
      </c>
    </row>
    <row r="343" spans="2:13" x14ac:dyDescent="0.25">
      <c r="B343" s="353" t="str">
        <f>IF(+'Analyse globale des risques'!B207=""," ",+'Analyse globale des risques'!B207)</f>
        <v xml:space="preserve"> </v>
      </c>
      <c r="C343" s="353"/>
      <c r="D343" s="353"/>
      <c r="E343" s="353"/>
      <c r="F343" s="353"/>
      <c r="G343" s="353"/>
      <c r="H343" s="353"/>
      <c r="I343" s="353"/>
      <c r="J343" s="353"/>
      <c r="K343" s="353"/>
      <c r="L343" s="353"/>
      <c r="M343" s="240" t="str">
        <f>IF('Analyse globale des risques'!G207="Oui","Faible",IF('Analyse globale des risques'!H207="Oui","Standard",IF('Analyse globale des risques'!I207="Oui","Élevé"," ")))</f>
        <v xml:space="preserve"> </v>
      </c>
    </row>
    <row r="344" spans="2:13" x14ac:dyDescent="0.25">
      <c r="B344" s="353" t="str">
        <f>IF(+'Analyse globale des risques'!B208=""," ",+'Analyse globale des risques'!B208)</f>
        <v xml:space="preserve"> </v>
      </c>
      <c r="C344" s="353"/>
      <c r="D344" s="353"/>
      <c r="E344" s="353"/>
      <c r="F344" s="353"/>
      <c r="G344" s="353"/>
      <c r="H344" s="353"/>
      <c r="I344" s="353"/>
      <c r="J344" s="353"/>
      <c r="K344" s="353"/>
      <c r="L344" s="353"/>
      <c r="M344" s="240" t="str">
        <f>IF('Analyse globale des risques'!G208="Oui","Faible",IF('Analyse globale des risques'!H208="Oui","Standard",IF('Analyse globale des risques'!I208="Oui","Élevé"," ")))</f>
        <v xml:space="preserve"> </v>
      </c>
    </row>
    <row r="345" spans="2:13" x14ac:dyDescent="0.25">
      <c r="B345" s="353" t="str">
        <f>IF(+'Analyse globale des risques'!B209=""," ",+'Analyse globale des risques'!B209)</f>
        <v xml:space="preserve"> </v>
      </c>
      <c r="C345" s="353"/>
      <c r="D345" s="353"/>
      <c r="E345" s="353"/>
      <c r="F345" s="353"/>
      <c r="G345" s="353"/>
      <c r="H345" s="353"/>
      <c r="I345" s="353"/>
      <c r="J345" s="353"/>
      <c r="K345" s="353"/>
      <c r="L345" s="353"/>
      <c r="M345" s="240" t="str">
        <f>IF('Analyse globale des risques'!G209="Oui","Faible",IF('Analyse globale des risques'!H209="Oui","Standard",IF('Analyse globale des risques'!I209="Oui","Élevé"," ")))</f>
        <v xml:space="preserve"> </v>
      </c>
    </row>
    <row r="346" spans="2:13" x14ac:dyDescent="0.25">
      <c r="B346" s="353" t="str">
        <f>IF(+'Analyse globale des risques'!B210=""," ",+'Analyse globale des risques'!B210)</f>
        <v xml:space="preserve"> </v>
      </c>
      <c r="C346" s="353"/>
      <c r="D346" s="353"/>
      <c r="E346" s="353"/>
      <c r="F346" s="353"/>
      <c r="G346" s="353"/>
      <c r="H346" s="353"/>
      <c r="I346" s="353"/>
      <c r="J346" s="353"/>
      <c r="K346" s="353"/>
      <c r="L346" s="353"/>
      <c r="M346" s="240" t="str">
        <f>IF('Analyse globale des risques'!G210="Oui","Faible",IF('Analyse globale des risques'!H210="Oui","Standard",IF('Analyse globale des risques'!I210="Oui","Élevé"," ")))</f>
        <v xml:space="preserve"> </v>
      </c>
    </row>
    <row r="347" spans="2:13" x14ac:dyDescent="0.25">
      <c r="B347" s="353" t="str">
        <f>IF(+'Analyse globale des risques'!B211=""," ",+'Analyse globale des risques'!B211)</f>
        <v xml:space="preserve"> </v>
      </c>
      <c r="C347" s="353"/>
      <c r="D347" s="353"/>
      <c r="E347" s="353"/>
      <c r="F347" s="353"/>
      <c r="G347" s="353"/>
      <c r="H347" s="353"/>
      <c r="I347" s="353"/>
      <c r="J347" s="353"/>
      <c r="K347" s="353"/>
      <c r="L347" s="353"/>
      <c r="M347" s="240" t="str">
        <f>IF('Analyse globale des risques'!G211="Oui","Faible",IF('Analyse globale des risques'!H211="Oui","Standard",IF('Analyse globale des risques'!I211="Oui","Élevé"," ")))</f>
        <v xml:space="preserve"> </v>
      </c>
    </row>
    <row r="348" spans="2:13" x14ac:dyDescent="0.25">
      <c r="B348" s="353" t="str">
        <f>IF(+'Analyse globale des risques'!B212=""," ",+'Analyse globale des risques'!B212)</f>
        <v xml:space="preserve"> </v>
      </c>
      <c r="C348" s="353"/>
      <c r="D348" s="353"/>
      <c r="E348" s="353"/>
      <c r="F348" s="353"/>
      <c r="G348" s="353"/>
      <c r="H348" s="353"/>
      <c r="I348" s="353"/>
      <c r="J348" s="353"/>
      <c r="K348" s="353"/>
      <c r="L348" s="353"/>
      <c r="M348" s="240" t="str">
        <f>IF('Analyse globale des risques'!G212="Oui","Faible",IF('Analyse globale des risques'!H212="Oui","Standard",IF('Analyse globale des risques'!I212="Oui","Élevé"," ")))</f>
        <v xml:space="preserve"> </v>
      </c>
    </row>
    <row r="349" spans="2:13" x14ac:dyDescent="0.25">
      <c r="B349" s="353" t="str">
        <f>IF(+'Analyse globale des risques'!B213=""," ",+'Analyse globale des risques'!B213)</f>
        <v xml:space="preserve"> </v>
      </c>
      <c r="C349" s="353"/>
      <c r="D349" s="353"/>
      <c r="E349" s="353"/>
      <c r="F349" s="353"/>
      <c r="G349" s="353"/>
      <c r="H349" s="353"/>
      <c r="I349" s="353"/>
      <c r="J349" s="353"/>
      <c r="K349" s="353"/>
      <c r="L349" s="353"/>
      <c r="M349" s="240" t="str">
        <f>IF('Analyse globale des risques'!G213="Oui","Faible",IF('Analyse globale des risques'!H213="Oui","Standard",IF('Analyse globale des risques'!I213="Oui","Élevé"," ")))</f>
        <v xml:space="preserve"> </v>
      </c>
    </row>
    <row r="350" spans="2:13" x14ac:dyDescent="0.25">
      <c r="B350" s="353" t="str">
        <f>IF(+'Analyse globale des risques'!B214=""," ",+'Analyse globale des risques'!B214)</f>
        <v xml:space="preserve"> </v>
      </c>
      <c r="C350" s="353"/>
      <c r="D350" s="353"/>
      <c r="E350" s="353"/>
      <c r="F350" s="353"/>
      <c r="G350" s="353"/>
      <c r="H350" s="353"/>
      <c r="I350" s="353"/>
      <c r="J350" s="353"/>
      <c r="K350" s="353"/>
      <c r="L350" s="353"/>
      <c r="M350" s="240" t="str">
        <f>IF('Analyse globale des risques'!G214="Oui","Faible",IF('Analyse globale des risques'!H214="Oui","Standard",IF('Analyse globale des risques'!I214="Oui","Élevé"," ")))</f>
        <v xml:space="preserve"> </v>
      </c>
    </row>
    <row r="351" spans="2:13" x14ac:dyDescent="0.25">
      <c r="B351" s="353" t="str">
        <f>IF(+'Analyse globale des risques'!B215=""," ",+'Analyse globale des risques'!B215)</f>
        <v xml:space="preserve"> </v>
      </c>
      <c r="C351" s="353"/>
      <c r="D351" s="353"/>
      <c r="E351" s="353"/>
      <c r="F351" s="353"/>
      <c r="G351" s="353"/>
      <c r="H351" s="353"/>
      <c r="I351" s="353"/>
      <c r="J351" s="353"/>
      <c r="K351" s="353"/>
      <c r="L351" s="353"/>
      <c r="M351" s="240" t="str">
        <f>IF('Analyse globale des risques'!G215="Oui","Faible",IF('Analyse globale des risques'!H215="Oui","Standard",IF('Analyse globale des risques'!I215="Oui","Élevé"," ")))</f>
        <v xml:space="preserve"> </v>
      </c>
    </row>
    <row r="352" spans="2:13" x14ac:dyDescent="0.25">
      <c r="B352" s="353" t="str">
        <f>IF(+'Analyse globale des risques'!B216=""," ",+'Analyse globale des risques'!B216)</f>
        <v xml:space="preserve"> </v>
      </c>
      <c r="C352" s="353"/>
      <c r="D352" s="353"/>
      <c r="E352" s="353"/>
      <c r="F352" s="353"/>
      <c r="G352" s="353"/>
      <c r="H352" s="353"/>
      <c r="I352" s="353"/>
      <c r="J352" s="353"/>
      <c r="K352" s="353"/>
      <c r="L352" s="353"/>
      <c r="M352" s="240" t="str">
        <f>IF('Analyse globale des risques'!G216="Oui","Faible",IF('Analyse globale des risques'!H216="Oui","Standard",IF('Analyse globale des risques'!I216="Oui","Élevé"," ")))</f>
        <v xml:space="preserve"> </v>
      </c>
    </row>
    <row r="353" spans="2:13" x14ac:dyDescent="0.25">
      <c r="B353" s="353" t="str">
        <f>IF(+'Analyse globale des risques'!B217=""," ",+'Analyse globale des risques'!B217)</f>
        <v xml:space="preserve"> </v>
      </c>
      <c r="C353" s="353"/>
      <c r="D353" s="353"/>
      <c r="E353" s="353"/>
      <c r="F353" s="353"/>
      <c r="G353" s="353"/>
      <c r="H353" s="353"/>
      <c r="I353" s="353"/>
      <c r="J353" s="353"/>
      <c r="K353" s="353"/>
      <c r="L353" s="353"/>
      <c r="M353" s="240" t="str">
        <f>IF('Analyse globale des risques'!G217="Oui","Faible",IF('Analyse globale des risques'!H217="Oui","Standard",IF('Analyse globale des risques'!I217="Oui","Élevé"," ")))</f>
        <v xml:space="preserve"> </v>
      </c>
    </row>
    <row r="354" spans="2:13" x14ac:dyDescent="0.25">
      <c r="B354" s="353" t="str">
        <f>IF(+'Analyse globale des risques'!B218=""," ",+'Analyse globale des risques'!B218)</f>
        <v xml:space="preserve"> </v>
      </c>
      <c r="C354" s="353"/>
      <c r="D354" s="353"/>
      <c r="E354" s="353"/>
      <c r="F354" s="353"/>
      <c r="G354" s="353"/>
      <c r="H354" s="353"/>
      <c r="I354" s="353"/>
      <c r="J354" s="353"/>
      <c r="K354" s="353"/>
      <c r="L354" s="353"/>
      <c r="M354" s="240" t="str">
        <f>IF('Analyse globale des risques'!G218="Oui","Faible",IF('Analyse globale des risques'!H218="Oui","Standard",IF('Analyse globale des risques'!I218="Oui","Élevé"," ")))</f>
        <v xml:space="preserve"> </v>
      </c>
    </row>
    <row r="355" spans="2:13" x14ac:dyDescent="0.25">
      <c r="B355" s="353" t="str">
        <f>IF(+'Analyse globale des risques'!B219=""," ",+'Analyse globale des risques'!B219)</f>
        <v xml:space="preserve"> </v>
      </c>
      <c r="C355" s="353"/>
      <c r="D355" s="353"/>
      <c r="E355" s="353"/>
      <c r="F355" s="353"/>
      <c r="G355" s="353"/>
      <c r="H355" s="353"/>
      <c r="I355" s="353"/>
      <c r="J355" s="353"/>
      <c r="K355" s="353"/>
      <c r="L355" s="353"/>
      <c r="M355" s="240" t="str">
        <f>IF('Analyse globale des risques'!G219="Oui","Faible",IF('Analyse globale des risques'!H219="Oui","Standard",IF('Analyse globale des risques'!I219="Oui","Élevé"," ")))</f>
        <v xml:space="preserve"> </v>
      </c>
    </row>
    <row r="356" spans="2:13" x14ac:dyDescent="0.25">
      <c r="B356" s="353" t="str">
        <f>IF(+'Analyse globale des risques'!B220=""," ",+'Analyse globale des risques'!B220)</f>
        <v xml:space="preserve"> </v>
      </c>
      <c r="C356" s="353"/>
      <c r="D356" s="353"/>
      <c r="E356" s="353"/>
      <c r="F356" s="353"/>
      <c r="G356" s="353"/>
      <c r="H356" s="353"/>
      <c r="I356" s="353"/>
      <c r="J356" s="353"/>
      <c r="K356" s="353"/>
      <c r="L356" s="353"/>
      <c r="M356" s="240" t="str">
        <f>IF('Analyse globale des risques'!G220="Oui","Faible",IF('Analyse globale des risques'!H220="Oui","Standard",IF('Analyse globale des risques'!I220="Oui","Élevé"," ")))</f>
        <v xml:space="preserve"> </v>
      </c>
    </row>
    <row r="357" spans="2:13" x14ac:dyDescent="0.25">
      <c r="B357" s="353" t="str">
        <f>IF(+'Analyse globale des risques'!B221=""," ",+'Analyse globale des risques'!B221)</f>
        <v xml:space="preserve"> </v>
      </c>
      <c r="C357" s="353"/>
      <c r="D357" s="353"/>
      <c r="E357" s="353"/>
      <c r="F357" s="353"/>
      <c r="G357" s="353"/>
      <c r="H357" s="353"/>
      <c r="I357" s="353"/>
      <c r="J357" s="353"/>
      <c r="K357" s="353"/>
      <c r="L357" s="353"/>
      <c r="M357" s="240" t="str">
        <f>IF('Analyse globale des risques'!G221="Oui","Faible",IF('Analyse globale des risques'!H221="Oui","Standard",IF('Analyse globale des risques'!I221="Oui","Élevé"," ")))</f>
        <v xml:space="preserve"> </v>
      </c>
    </row>
    <row r="358" spans="2:13" x14ac:dyDescent="0.25">
      <c r="B358" s="353" t="str">
        <f>IF(+'Analyse globale des risques'!B222=""," ",+'Analyse globale des risques'!B222)</f>
        <v xml:space="preserve"> </v>
      </c>
      <c r="C358" s="353"/>
      <c r="D358" s="353"/>
      <c r="E358" s="353"/>
      <c r="F358" s="353"/>
      <c r="G358" s="353"/>
      <c r="H358" s="353"/>
      <c r="I358" s="353"/>
      <c r="J358" s="353"/>
      <c r="K358" s="353"/>
      <c r="L358" s="353"/>
      <c r="M358" s="240" t="str">
        <f>IF('Analyse globale des risques'!G222="Oui","Faible",IF('Analyse globale des risques'!H222="Oui","Standard",IF('Analyse globale des risques'!I222="Oui","Élevé"," ")))</f>
        <v xml:space="preserve"> </v>
      </c>
    </row>
    <row r="359" spans="2:13" x14ac:dyDescent="0.25">
      <c r="B359" s="353" t="str">
        <f>IF(+'Analyse globale des risques'!B223=""," ",+'Analyse globale des risques'!B223)</f>
        <v xml:space="preserve"> </v>
      </c>
      <c r="C359" s="353"/>
      <c r="D359" s="353"/>
      <c r="E359" s="353"/>
      <c r="F359" s="353"/>
      <c r="G359" s="353"/>
      <c r="H359" s="353"/>
      <c r="I359" s="353"/>
      <c r="J359" s="353"/>
      <c r="K359" s="353"/>
      <c r="L359" s="353"/>
      <c r="M359" s="240" t="str">
        <f>IF('Analyse globale des risques'!G223="Oui","Faible",IF('Analyse globale des risques'!H223="Oui","Standard",IF('Analyse globale des risques'!I223="Oui","Élevé"," ")))</f>
        <v xml:space="preserve"> </v>
      </c>
    </row>
    <row r="360" spans="2:13" x14ac:dyDescent="0.25">
      <c r="B360" s="353" t="str">
        <f>IF(+'Analyse globale des risques'!B224=""," ",+'Analyse globale des risques'!B224)</f>
        <v xml:space="preserve"> </v>
      </c>
      <c r="C360" s="353"/>
      <c r="D360" s="353"/>
      <c r="E360" s="353"/>
      <c r="F360" s="353"/>
      <c r="G360" s="353"/>
      <c r="H360" s="353"/>
      <c r="I360" s="353"/>
      <c r="J360" s="353"/>
      <c r="K360" s="353"/>
      <c r="L360" s="353"/>
      <c r="M360" s="240" t="str">
        <f>IF('Analyse globale des risques'!G224="Oui","Faible",IF('Analyse globale des risques'!H224="Oui","Standard",IF('Analyse globale des risques'!I224="Oui","Élevé"," ")))</f>
        <v xml:space="preserve"> </v>
      </c>
    </row>
    <row r="361" spans="2:13" x14ac:dyDescent="0.25">
      <c r="B361" s="353" t="str">
        <f>IF(+'Analyse globale des risques'!B225=""," ",+'Analyse globale des risques'!B225)</f>
        <v xml:space="preserve"> </v>
      </c>
      <c r="C361" s="353"/>
      <c r="D361" s="353"/>
      <c r="E361" s="353"/>
      <c r="F361" s="353"/>
      <c r="G361" s="353"/>
      <c r="H361" s="353"/>
      <c r="I361" s="353"/>
      <c r="J361" s="353"/>
      <c r="K361" s="353"/>
      <c r="L361" s="353"/>
      <c r="M361" s="240" t="str">
        <f>IF('Analyse globale des risques'!G225="Oui","Faible",IF('Analyse globale des risques'!H225="Oui","Standard",IF('Analyse globale des risques'!I225="Oui","Élevé"," ")))</f>
        <v xml:space="preserve"> </v>
      </c>
    </row>
    <row r="362" spans="2:13" x14ac:dyDescent="0.25">
      <c r="B362" s="353" t="str">
        <f>IF(+'Analyse globale des risques'!B226=""," ",+'Analyse globale des risques'!B226)</f>
        <v xml:space="preserve"> </v>
      </c>
      <c r="C362" s="353"/>
      <c r="D362" s="353"/>
      <c r="E362" s="353"/>
      <c r="F362" s="353"/>
      <c r="G362" s="353"/>
      <c r="H362" s="353"/>
      <c r="I362" s="353"/>
      <c r="J362" s="353"/>
      <c r="K362" s="353"/>
      <c r="L362" s="353"/>
      <c r="M362" s="240" t="str">
        <f>IF('Analyse globale des risques'!G226="Oui","Faible",IF('Analyse globale des risques'!H226="Oui","Standard",IF('Analyse globale des risques'!I226="Oui","Élevé"," ")))</f>
        <v xml:space="preserve"> </v>
      </c>
    </row>
    <row r="363" spans="2:13" x14ac:dyDescent="0.25">
      <c r="B363" s="353" t="str">
        <f>IF(+'Analyse globale des risques'!B227=""," ",+'Analyse globale des risques'!B227)</f>
        <v xml:space="preserve"> </v>
      </c>
      <c r="C363" s="353"/>
      <c r="D363" s="353"/>
      <c r="E363" s="353"/>
      <c r="F363" s="353"/>
      <c r="G363" s="353"/>
      <c r="H363" s="353"/>
      <c r="I363" s="353"/>
      <c r="J363" s="353"/>
      <c r="K363" s="353"/>
      <c r="L363" s="353"/>
      <c r="M363" s="240" t="str">
        <f>IF('Analyse globale des risques'!G227="Oui","Faible",IF('Analyse globale des risques'!H227="Oui","Standard",IF('Analyse globale des risques'!I227="Oui","Élevé"," ")))</f>
        <v xml:space="preserve"> </v>
      </c>
    </row>
    <row r="364" spans="2:13" x14ac:dyDescent="0.25">
      <c r="B364" s="353" t="str">
        <f>IF(+'Analyse globale des risques'!B228=""," ",+'Analyse globale des risques'!B228)</f>
        <v xml:space="preserve"> </v>
      </c>
      <c r="C364" s="353"/>
      <c r="D364" s="353"/>
      <c r="E364" s="353"/>
      <c r="F364" s="353"/>
      <c r="G364" s="353"/>
      <c r="H364" s="353"/>
      <c r="I364" s="353"/>
      <c r="J364" s="353"/>
      <c r="K364" s="353"/>
      <c r="L364" s="353"/>
      <c r="M364" s="240" t="str">
        <f>IF('Analyse globale des risques'!G228="Oui","Faible",IF('Analyse globale des risques'!H228="Oui","Standard",IF('Analyse globale des risques'!I228="Oui","Élevé"," ")))</f>
        <v xml:space="preserve"> </v>
      </c>
    </row>
    <row r="365" spans="2:13" x14ac:dyDescent="0.25">
      <c r="B365" s="353" t="str">
        <f>IF(+'Analyse globale des risques'!B229=""," ",+'Analyse globale des risques'!B229)</f>
        <v xml:space="preserve"> </v>
      </c>
      <c r="C365" s="353"/>
      <c r="D365" s="353"/>
      <c r="E365" s="353"/>
      <c r="F365" s="353"/>
      <c r="G365" s="353"/>
      <c r="H365" s="353"/>
      <c r="I365" s="353"/>
      <c r="J365" s="353"/>
      <c r="K365" s="353"/>
      <c r="L365" s="353"/>
      <c r="M365" s="240" t="str">
        <f>IF('Analyse globale des risques'!G229="Oui","Faible",IF('Analyse globale des risques'!H229="Oui","Standard",IF('Analyse globale des risques'!I229="Oui","Élevé"," ")))</f>
        <v xml:space="preserve"> </v>
      </c>
    </row>
    <row r="366" spans="2:13" x14ac:dyDescent="0.25">
      <c r="B366" s="353" t="str">
        <f>IF(+'Analyse globale des risques'!B230=""," ",+'Analyse globale des risques'!B230)</f>
        <v xml:space="preserve"> </v>
      </c>
      <c r="C366" s="353"/>
      <c r="D366" s="353"/>
      <c r="E366" s="353"/>
      <c r="F366" s="353"/>
      <c r="G366" s="353"/>
      <c r="H366" s="353"/>
      <c r="I366" s="353"/>
      <c r="J366" s="353"/>
      <c r="K366" s="353"/>
      <c r="L366" s="353"/>
      <c r="M366" s="240" t="str">
        <f>IF('Analyse globale des risques'!G230="Oui","Faible",IF('Analyse globale des risques'!H230="Oui","Standard",IF('Analyse globale des risques'!I230="Oui","Élevé"," ")))</f>
        <v xml:space="preserve"> </v>
      </c>
    </row>
    <row r="367" spans="2:13" x14ac:dyDescent="0.25">
      <c r="B367" s="353" t="str">
        <f>IF(+'Analyse globale des risques'!B231=""," ",+'Analyse globale des risques'!B231)</f>
        <v xml:space="preserve"> </v>
      </c>
      <c r="C367" s="353"/>
      <c r="D367" s="353"/>
      <c r="E367" s="353"/>
      <c r="F367" s="353"/>
      <c r="G367" s="353"/>
      <c r="H367" s="353"/>
      <c r="I367" s="353"/>
      <c r="J367" s="353"/>
      <c r="K367" s="353"/>
      <c r="L367" s="353"/>
      <c r="M367" s="240" t="str">
        <f>IF('Analyse globale des risques'!G231="Oui","Faible",IF('Analyse globale des risques'!H231="Oui","Standard",IF('Analyse globale des risques'!I231="Oui","Élevé"," ")))</f>
        <v xml:space="preserve"> </v>
      </c>
    </row>
    <row r="368" spans="2:13" x14ac:dyDescent="0.25">
      <c r="B368" s="353" t="str">
        <f>IF(+'Analyse globale des risques'!B232=""," ",+'Analyse globale des risques'!B232)</f>
        <v xml:space="preserve"> </v>
      </c>
      <c r="C368" s="353"/>
      <c r="D368" s="353"/>
      <c r="E368" s="353"/>
      <c r="F368" s="353"/>
      <c r="G368" s="353"/>
      <c r="H368" s="353"/>
      <c r="I368" s="353"/>
      <c r="J368" s="353"/>
      <c r="K368" s="353"/>
      <c r="L368" s="353"/>
      <c r="M368" s="240" t="str">
        <f>IF('Analyse globale des risques'!G232="Oui","Faible",IF('Analyse globale des risques'!H232="Oui","Standard",IF('Analyse globale des risques'!I232="Oui","Élevé"," ")))</f>
        <v xml:space="preserve"> </v>
      </c>
    </row>
    <row r="369" spans="2:13" x14ac:dyDescent="0.25">
      <c r="B369" s="353" t="str">
        <f>IF(+'Analyse globale des risques'!B233=""," ",+'Analyse globale des risques'!B233)</f>
        <v xml:space="preserve"> </v>
      </c>
      <c r="C369" s="353"/>
      <c r="D369" s="353"/>
      <c r="E369" s="353"/>
      <c r="F369" s="353"/>
      <c r="G369" s="353"/>
      <c r="H369" s="353"/>
      <c r="I369" s="353"/>
      <c r="J369" s="353"/>
      <c r="K369" s="353"/>
      <c r="L369" s="353"/>
      <c r="M369" s="240" t="str">
        <f>IF('Analyse globale des risques'!G233="Oui","Faible",IF('Analyse globale des risques'!H233="Oui","Standard",IF('Analyse globale des risques'!I233="Oui","Élevé"," ")))</f>
        <v xml:space="preserve"> </v>
      </c>
    </row>
  </sheetData>
  <mergeCells count="62">
    <mergeCell ref="B319:L319"/>
    <mergeCell ref="B320:L320"/>
    <mergeCell ref="B321:L321"/>
    <mergeCell ref="B322:L322"/>
    <mergeCell ref="A1:O1"/>
    <mergeCell ref="B309:L309"/>
    <mergeCell ref="B310:L310"/>
    <mergeCell ref="B311:L311"/>
    <mergeCell ref="B312:L312"/>
    <mergeCell ref="B313:L313"/>
    <mergeCell ref="B314:L314"/>
    <mergeCell ref="B315:L315"/>
    <mergeCell ref="B316:L316"/>
    <mergeCell ref="B317:L317"/>
    <mergeCell ref="B318:L318"/>
    <mergeCell ref="B323:L323"/>
    <mergeCell ref="B324:L324"/>
    <mergeCell ref="B326:L326"/>
    <mergeCell ref="B327:L327"/>
    <mergeCell ref="B325:L325"/>
    <mergeCell ref="B328:L328"/>
    <mergeCell ref="B329:L329"/>
    <mergeCell ref="B330:L330"/>
    <mergeCell ref="B331:L331"/>
    <mergeCell ref="B332:L332"/>
    <mergeCell ref="B333:L333"/>
    <mergeCell ref="B334:L334"/>
    <mergeCell ref="B335:L335"/>
    <mergeCell ref="B336:L336"/>
    <mergeCell ref="B337:L337"/>
    <mergeCell ref="B338:L338"/>
    <mergeCell ref="B339:L339"/>
    <mergeCell ref="B340:L340"/>
    <mergeCell ref="B341:L341"/>
    <mergeCell ref="B342:L342"/>
    <mergeCell ref="B343:L343"/>
    <mergeCell ref="B344:L344"/>
    <mergeCell ref="B345:L345"/>
    <mergeCell ref="B346:L346"/>
    <mergeCell ref="B347:L347"/>
    <mergeCell ref="B348:L348"/>
    <mergeCell ref="B349:L349"/>
    <mergeCell ref="B350:L350"/>
    <mergeCell ref="B351:L351"/>
    <mergeCell ref="B352:L352"/>
    <mergeCell ref="B353:L353"/>
    <mergeCell ref="B354:L354"/>
    <mergeCell ref="B355:L355"/>
    <mergeCell ref="B356:L356"/>
    <mergeCell ref="B357:L357"/>
    <mergeCell ref="B358:L358"/>
    <mergeCell ref="B359:L359"/>
    <mergeCell ref="B360:L360"/>
    <mergeCell ref="B361:L361"/>
    <mergeCell ref="B362:L362"/>
    <mergeCell ref="B368:L368"/>
    <mergeCell ref="B369:L369"/>
    <mergeCell ref="B363:L363"/>
    <mergeCell ref="B364:L364"/>
    <mergeCell ref="B365:L365"/>
    <mergeCell ref="B366:L366"/>
    <mergeCell ref="B367:L367"/>
  </mergeCells>
  <conditionalFormatting sqref="M9:N9 M37:N37 M104:N104 M171:N171">
    <cfRule type="cellIs" dxfId="24" priority="51" operator="greaterThan">
      <formula>0</formula>
    </cfRule>
  </conditionalFormatting>
  <conditionalFormatting sqref="M10:N10 M38:N38 M105:N105 M172:N172">
    <cfRule type="cellIs" dxfId="23" priority="50" operator="greaterThan">
      <formula>0</formula>
    </cfRule>
  </conditionalFormatting>
  <conditionalFormatting sqref="M76:N76">
    <cfRule type="cellIs" dxfId="22" priority="49" operator="greaterThan">
      <formula>0</formula>
    </cfRule>
  </conditionalFormatting>
  <conditionalFormatting sqref="M77:N77">
    <cfRule type="cellIs" dxfId="21" priority="48" operator="greaterThan">
      <formula>0</formula>
    </cfRule>
  </conditionalFormatting>
  <conditionalFormatting sqref="M143:N143">
    <cfRule type="cellIs" dxfId="20" priority="45" operator="greaterThan">
      <formula>0</formula>
    </cfRule>
  </conditionalFormatting>
  <conditionalFormatting sqref="M144:N144">
    <cfRule type="cellIs" dxfId="19" priority="44" operator="greaterThan">
      <formula>0</formula>
    </cfRule>
  </conditionalFormatting>
  <conditionalFormatting sqref="M174:N174">
    <cfRule type="cellIs" dxfId="18" priority="39" operator="greaterThan">
      <formula>0</formula>
    </cfRule>
  </conditionalFormatting>
  <conditionalFormatting sqref="M175:N175">
    <cfRule type="cellIs" dxfId="17" priority="38" operator="greaterThan">
      <formula>0</formula>
    </cfRule>
  </conditionalFormatting>
  <conditionalFormatting sqref="M107:N107">
    <cfRule type="cellIs" dxfId="16" priority="37" operator="greaterThan">
      <formula>0</formula>
    </cfRule>
  </conditionalFormatting>
  <conditionalFormatting sqref="M108:N108">
    <cfRule type="cellIs" dxfId="15" priority="36" operator="greaterThan">
      <formula>0</formula>
    </cfRule>
  </conditionalFormatting>
  <conditionalFormatting sqref="M40:N40">
    <cfRule type="cellIs" dxfId="14" priority="35" operator="greaterThan">
      <formula>0</formula>
    </cfRule>
  </conditionalFormatting>
  <conditionalFormatting sqref="M41:N41">
    <cfRule type="cellIs" dxfId="13" priority="34" operator="greaterThan">
      <formula>0</formula>
    </cfRule>
  </conditionalFormatting>
  <conditionalFormatting sqref="M243:N243">
    <cfRule type="cellIs" dxfId="12" priority="17" operator="greaterThan">
      <formula>0</formula>
    </cfRule>
  </conditionalFormatting>
  <conditionalFormatting sqref="M244:N244">
    <cfRule type="cellIs" dxfId="11" priority="16" operator="greaterThan">
      <formula>0</formula>
    </cfRule>
  </conditionalFormatting>
  <conditionalFormatting sqref="M210:N210">
    <cfRule type="cellIs" dxfId="10" priority="15" operator="greaterThan">
      <formula>0</formula>
    </cfRule>
  </conditionalFormatting>
  <conditionalFormatting sqref="M211">
    <cfRule type="cellIs" dxfId="9" priority="14" operator="greaterThan">
      <formula>0</formula>
    </cfRule>
  </conditionalFormatting>
  <conditionalFormatting sqref="M246:N246">
    <cfRule type="cellIs" dxfId="8" priority="13" operator="greaterThan">
      <formula>0</formula>
    </cfRule>
  </conditionalFormatting>
  <conditionalFormatting sqref="M247:N247">
    <cfRule type="cellIs" dxfId="7" priority="12" operator="greaterThan">
      <formula>0</formula>
    </cfRule>
  </conditionalFormatting>
  <conditionalFormatting sqref="F281:F282">
    <cfRule type="cellIs" dxfId="6" priority="11" operator="greaterThan">
      <formula>0</formula>
    </cfRule>
  </conditionalFormatting>
  <conditionalFormatting sqref="L281">
    <cfRule type="cellIs" dxfId="5" priority="6" operator="greaterThan">
      <formula>0</formula>
    </cfRule>
  </conditionalFormatting>
  <conditionalFormatting sqref="L282:M282 M281">
    <cfRule type="cellIs" dxfId="4" priority="5" operator="greaterThan">
      <formula>0</formula>
    </cfRule>
  </conditionalFormatting>
  <conditionalFormatting sqref="N211">
    <cfRule type="cellIs" dxfId="3" priority="4" operator="greaterThan">
      <formula>0</formula>
    </cfRule>
  </conditionalFormatting>
  <conditionalFormatting sqref="M309:M369">
    <cfRule type="cellIs" dxfId="2" priority="3" operator="equal">
      <formula>"Faible"</formula>
    </cfRule>
    <cfRule type="cellIs" dxfId="1" priority="2" operator="equal">
      <formula>"Standard"</formula>
    </cfRule>
    <cfRule type="cellIs" dxfId="0" priority="1" operator="equal">
      <formula>"Élevé"</formula>
    </cfRule>
  </conditionalFormatting>
  <pageMargins left="0.70866141732283472" right="0.70866141732283472" top="0.74803149606299213" bottom="0.74803149606299213" header="0.31496062992125984" footer="0.31496062992125984"/>
  <pageSetup paperSize="9" scale="61" fitToHeight="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8"/>
  <sheetViews>
    <sheetView showGridLines="0" workbookViewId="0">
      <selection activeCell="A3" sqref="A3:D4"/>
    </sheetView>
  </sheetViews>
  <sheetFormatPr defaultColWidth="11.42578125" defaultRowHeight="15" x14ac:dyDescent="0.25"/>
  <cols>
    <col min="1" max="1" width="41.42578125" style="58" customWidth="1"/>
    <col min="2" max="2" width="12.42578125" style="58" customWidth="1"/>
    <col min="3" max="3" width="62.7109375" style="58" customWidth="1"/>
    <col min="4" max="4" width="105.28515625" style="58" customWidth="1"/>
    <col min="5" max="16384" width="11.42578125" style="58"/>
  </cols>
  <sheetData>
    <row r="2" spans="1:8" ht="15.75" thickBot="1" x14ac:dyDescent="0.3"/>
    <row r="3" spans="1:8" ht="27" thickTop="1" x14ac:dyDescent="0.25">
      <c r="A3" s="357" t="s">
        <v>187</v>
      </c>
      <c r="B3" s="358"/>
      <c r="C3" s="358"/>
      <c r="D3" s="359"/>
      <c r="E3" s="113"/>
      <c r="F3" s="113"/>
      <c r="G3" s="113"/>
      <c r="H3" s="113"/>
    </row>
    <row r="4" spans="1:8" ht="15.75" thickBot="1" x14ac:dyDescent="0.3">
      <c r="A4" s="360"/>
      <c r="B4" s="361"/>
      <c r="C4" s="361"/>
      <c r="D4" s="362"/>
    </row>
    <row r="5" spans="1:8" ht="44.25" customHeight="1" thickTop="1" thickBot="1" x14ac:dyDescent="0.3">
      <c r="A5" s="363" t="s">
        <v>188</v>
      </c>
      <c r="B5" s="364"/>
      <c r="C5" s="364"/>
      <c r="D5" s="365"/>
    </row>
    <row r="6" spans="1:8" ht="33" thickTop="1" thickBot="1" x14ac:dyDescent="0.3">
      <c r="A6" s="114" t="s">
        <v>177</v>
      </c>
      <c r="B6" s="114" t="s">
        <v>56</v>
      </c>
      <c r="C6" s="114" t="s">
        <v>178</v>
      </c>
      <c r="D6" s="114" t="s">
        <v>179</v>
      </c>
    </row>
    <row r="7" spans="1:8" s="115" customFormat="1" ht="16.5" thickTop="1" thickBot="1" x14ac:dyDescent="0.3">
      <c r="A7" s="116"/>
      <c r="B7" s="117"/>
      <c r="C7" s="118"/>
      <c r="D7" s="118"/>
    </row>
    <row r="8" spans="1:8" s="115" customFormat="1" ht="16.5" thickTop="1" thickBot="1" x14ac:dyDescent="0.3">
      <c r="A8" s="119"/>
      <c r="B8" s="120"/>
      <c r="C8" s="118"/>
      <c r="D8" s="118"/>
    </row>
    <row r="9" spans="1:8" s="115" customFormat="1" ht="16.5" thickTop="1" thickBot="1" x14ac:dyDescent="0.3">
      <c r="A9" s="116"/>
      <c r="B9" s="117"/>
      <c r="C9" s="118"/>
      <c r="D9" s="118"/>
    </row>
    <row r="10" spans="1:8" s="115" customFormat="1" ht="16.5" thickTop="1" thickBot="1" x14ac:dyDescent="0.3">
      <c r="A10" s="116"/>
      <c r="B10" s="117"/>
      <c r="C10" s="118"/>
      <c r="D10" s="118"/>
    </row>
    <row r="11" spans="1:8" s="115" customFormat="1" ht="16.5" thickTop="1" thickBot="1" x14ac:dyDescent="0.3">
      <c r="A11" s="116"/>
      <c r="B11" s="117"/>
      <c r="C11" s="118"/>
      <c r="D11" s="118"/>
    </row>
    <row r="12" spans="1:8" s="115" customFormat="1" ht="16.5" thickTop="1" thickBot="1" x14ac:dyDescent="0.3">
      <c r="A12" s="116"/>
      <c r="B12" s="117"/>
      <c r="C12" s="118"/>
      <c r="D12" s="118"/>
    </row>
    <row r="13" spans="1:8" s="115" customFormat="1" ht="16.5" thickTop="1" thickBot="1" x14ac:dyDescent="0.3">
      <c r="A13" s="116"/>
      <c r="B13" s="117"/>
      <c r="C13" s="118"/>
      <c r="D13" s="118"/>
    </row>
    <row r="14" spans="1:8" s="115" customFormat="1" ht="16.5" thickTop="1" thickBot="1" x14ac:dyDescent="0.3">
      <c r="A14" s="116"/>
      <c r="B14" s="117"/>
      <c r="C14" s="118"/>
      <c r="D14" s="118"/>
    </row>
    <row r="15" spans="1:8" s="115" customFormat="1" ht="16.5" thickTop="1" thickBot="1" x14ac:dyDescent="0.3">
      <c r="A15" s="116"/>
      <c r="B15" s="117"/>
      <c r="C15" s="118"/>
      <c r="D15" s="118"/>
    </row>
    <row r="16" spans="1:8" s="115" customFormat="1" ht="16.5" thickTop="1" thickBot="1" x14ac:dyDescent="0.3">
      <c r="A16" s="119"/>
      <c r="B16" s="120"/>
      <c r="C16" s="118"/>
      <c r="D16" s="118"/>
    </row>
    <row r="17" spans="1:4" s="115" customFormat="1" ht="16.5" thickTop="1" thickBot="1" x14ac:dyDescent="0.3">
      <c r="A17" s="121"/>
      <c r="B17" s="122"/>
      <c r="C17" s="123"/>
      <c r="D17" s="123"/>
    </row>
    <row r="18" spans="1:4" ht="15.75" thickTop="1" x14ac:dyDescent="0.25"/>
  </sheetData>
  <mergeCells count="2">
    <mergeCell ref="A3:D4"/>
    <mergeCell ref="A5:D5"/>
  </mergeCells>
  <pageMargins left="0.7" right="0.7" top="0.75" bottom="0.75"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C6"/>
  <sheetViews>
    <sheetView showGridLines="0" tabSelected="1" zoomScale="90" zoomScaleNormal="90" workbookViewId="0"/>
  </sheetViews>
  <sheetFormatPr defaultColWidth="8.85546875" defaultRowHeight="15" x14ac:dyDescent="0.25"/>
  <cols>
    <col min="1" max="1" width="167" customWidth="1"/>
    <col min="2" max="2" width="2.5703125" customWidth="1"/>
    <col min="3" max="3" width="27.28515625" customWidth="1"/>
  </cols>
  <sheetData>
    <row r="1" spans="1:3" ht="41.25" customHeight="1" x14ac:dyDescent="0.25">
      <c r="A1" s="2" t="s">
        <v>146</v>
      </c>
    </row>
    <row r="2" spans="1:3" ht="45" x14ac:dyDescent="0.25">
      <c r="A2" s="22" t="s">
        <v>85</v>
      </c>
      <c r="C2" s="3" t="s">
        <v>112</v>
      </c>
    </row>
    <row r="3" spans="1:3" ht="150" x14ac:dyDescent="0.25">
      <c r="A3" s="37" t="s">
        <v>204</v>
      </c>
      <c r="C3" s="3" t="s">
        <v>112</v>
      </c>
    </row>
    <row r="4" spans="1:3" ht="60" x14ac:dyDescent="0.25">
      <c r="A4" s="37" t="s">
        <v>203</v>
      </c>
      <c r="C4" s="3" t="s">
        <v>112</v>
      </c>
    </row>
    <row r="5" spans="1:3" ht="45" x14ac:dyDescent="0.25">
      <c r="A5" s="22" t="s">
        <v>155</v>
      </c>
      <c r="C5" s="3" t="s">
        <v>112</v>
      </c>
    </row>
    <row r="6" spans="1:3" ht="225" x14ac:dyDescent="0.25">
      <c r="A6" s="22" t="s">
        <v>86</v>
      </c>
      <c r="C6" s="3" t="s">
        <v>112</v>
      </c>
    </row>
  </sheetData>
  <hyperlinks>
    <hyperlink ref="C2" location="'Analyse globale des risques'!B7" display="Retour à l'analyse globale des risques"/>
    <hyperlink ref="C3" location="'Analyse globale des risques'!B11" display="Retour à l'analyse globale des risques"/>
    <hyperlink ref="C4" location="'Analyse globale des risques'!B12" display="Retour à l'analyse globale des risques"/>
    <hyperlink ref="C5" location="'Analyse globale des risques'!B13" display="Retour à l'analyse globale des risques"/>
    <hyperlink ref="C6" location="'Analyse globale des risques'!B18" display="Retour à l'analyse globale des risques"/>
  </hyperlinks>
  <pageMargins left="0.7" right="0.7" top="0.75" bottom="0.75" header="0.3" footer="0.3"/>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0A5ED878726346ACA8068973072B02" ma:contentTypeVersion="0" ma:contentTypeDescription="Create a new document." ma:contentTypeScope="" ma:versionID="8b336005e0cd1c957aef1460380c536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8CA8B6-7109-424E-B83B-3C079F8E092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9FB003C-F724-4D96-8721-704DCBC69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B9899F5-0762-4BFA-99F7-3558B33FB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Préparation (facultatif)</vt:lpstr>
      <vt:lpstr>Analyse globale des risques</vt:lpstr>
      <vt:lpstr>Table</vt:lpstr>
      <vt:lpstr>Tableau de bord</vt:lpstr>
      <vt:lpstr>Impact et mesures</vt:lpstr>
      <vt:lpstr>Définition des termes</vt:lpstr>
      <vt:lpstr>'Analyse globale des risques'!Print_Area</vt:lpstr>
      <vt:lpstr>'Définition des termes'!Print_Area</vt:lpstr>
      <vt:lpstr>'Impact et mesures'!Print_Area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Extra</dc:creator>
  <cp:lastModifiedBy>Bellen, Kathleen</cp:lastModifiedBy>
  <cp:lastPrinted>2019-09-20T09:17:12Z</cp:lastPrinted>
  <dcterms:created xsi:type="dcterms:W3CDTF">2019-04-17T13:50:40Z</dcterms:created>
  <dcterms:modified xsi:type="dcterms:W3CDTF">2019-10-25T11:32:09Z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-932922358</vt:i4>
  </property>
  <property fmtid="{D5CDD505-2E9C-101B-9397-08002B2CF9AE}" pid="3" name="_NewReviewCycle">
    <vt:lpwstr/>
  </property>
  <property fmtid="{D5CDD505-2E9C-101B-9397-08002B2CF9AE}" pid="4" name="_EmailSubject">
    <vt:lpwstr>AML - Toolkit - FINAL</vt:lpwstr>
  </property>
  <property fmtid="{D5CDD505-2E9C-101B-9397-08002B2CF9AE}" pid="5" name="_AuthorEmail">
    <vt:lpwstr>Michiel.Smedts@fsma.be</vt:lpwstr>
  </property>
  <property fmtid="{D5CDD505-2E9C-101B-9397-08002B2CF9AE}" pid="6" name="_AuthorEmailDisplayName">
    <vt:lpwstr>Smedts, Michiel</vt:lpwstr>
  </property>
  <property fmtid="{D5CDD505-2E9C-101B-9397-08002B2CF9AE}" pid="7" name="ContentTypeId">
    <vt:lpwstr>0x010100070A5ED878726346ACA8068973072B02</vt:lpwstr>
  </property>
  <property fmtid="{D5CDD505-2E9C-101B-9397-08002B2CF9AE}" pid="8" name="_PreviousAdHocReviewCycleID">
    <vt:i4>2113059311</vt:i4>
  </property>
  <property fmtid="{D5CDD505-2E9C-101B-9397-08002B2CF9AE}" pid="9" name="_ReviewingToolsShownOnce">
    <vt:lpwstr/>
  </property>
</Properties>
</file>